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35" windowWidth="14910" windowHeight="7035" tabRatio="948"/>
  </bookViews>
  <sheets>
    <sheet name="Cover" sheetId="9" r:id="rId1"/>
    <sheet name="Calculator" sheetId="4" r:id="rId2"/>
    <sheet name="DRG table" sheetId="8" r:id="rId3"/>
  </sheets>
  <externalReferences>
    <externalReference r:id="rId4"/>
    <externalReference r:id="rId5"/>
  </externalReferences>
  <definedNames>
    <definedName name="_xlnm._FilterDatabase" localSheetId="1" hidden="1">Calculator!#REF!</definedName>
    <definedName name="_xlnm._FilterDatabase" localSheetId="2" hidden="1">'DRG table'!$B$11:$O$1269</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age_adj" localSheetId="0">Cover!#REF!</definedName>
    <definedName name="age_adj">#REF!</definedName>
    <definedName name="APRDRG_v26" localSheetId="0">#REF!</definedName>
    <definedName name="APRDRG_v26">#REF!</definedName>
    <definedName name="calculator_tab1">#REF!</definedName>
    <definedName name="CCR">[1]Calculator!$C$40</definedName>
    <definedName name="Cost_Out_Thresh">[1]Calculator!#REF!</definedName>
    <definedName name="Cost_Outlier_Threshold_Transfer">#REF!</definedName>
    <definedName name="cost_thresh" localSheetId="0">Cover!#REF!</definedName>
    <definedName name="cost_thresh" localSheetId="2">[2]Cover!#REF!</definedName>
    <definedName name="cost_thresh">#REF!</definedName>
    <definedName name="Cov_chg">[1]Calculator!$C$10</definedName>
    <definedName name="Cov_days">[1]Calculator!$C$13</definedName>
    <definedName name="date_admit">[1]Calculator!$C$11</definedName>
    <definedName name="date_disch">[1]Calculator!$C$12</definedName>
    <definedName name="day_pay" localSheetId="0">Cover!#REF!</definedName>
    <definedName name="day_pay" localSheetId="2">[2]Cover!#REF!</definedName>
    <definedName name="day_pay">#REF!</definedName>
    <definedName name="day_thresh" localSheetId="0">Cover!#REF!</definedName>
    <definedName name="day_thresh" localSheetId="2">[2]Cover!#REF!</definedName>
    <definedName name="day_thresh">#REF!</definedName>
    <definedName name="Disch_stat">[1]Calculator!$C$8</definedName>
    <definedName name="DRG_base" localSheetId="0">Cover!$C$9</definedName>
    <definedName name="DRG_base">#REF!</definedName>
    <definedName name="DRG_Base_Pay">[1]Calculator!$C$23</definedName>
    <definedName name="DRG_Base_Pay_w_MedEd">[1]Calculator!#REF!</definedName>
    <definedName name="DRG_out_thresh">[1]Calculator!$C$43</definedName>
    <definedName name="LOS">[1]Calculator!$C$19</definedName>
    <definedName name="Marginal_cost">[1]Calculator!#REF!</definedName>
    <definedName name="Marginal_cost_percent">[1]Calculator!$C$44</definedName>
    <definedName name="MC" localSheetId="0">Cover!#REF!</definedName>
    <definedName name="MC" localSheetId="2">[2]Cover!#REF!</definedName>
    <definedName name="MC">#REF!</definedName>
    <definedName name="Natl_ALOS">[1]Calculator!$C$26</definedName>
    <definedName name="new">#REF!</definedName>
    <definedName name="pol_adj" localSheetId="0">Cover!#REF!</definedName>
    <definedName name="pol_adj" localSheetId="2">[2]Cover!#REF!</definedName>
    <definedName name="pol_adj">#REF!</definedName>
    <definedName name="_xlnm.Print_Area" localSheetId="0">Cover!$A$1:$E$46</definedName>
    <definedName name="_xlnm.Print_Titles" localSheetId="2">'DRG table'!$11:$11</definedName>
  </definedNames>
  <calcPr calcId="145621"/>
</workbook>
</file>

<file path=xl/calcChain.xml><?xml version="1.0" encoding="utf-8"?>
<calcChain xmlns="http://schemas.openxmlformats.org/spreadsheetml/2006/main">
  <c r="H13" i="8" l="1"/>
  <c r="I13" i="8"/>
  <c r="K13" i="8" s="1"/>
  <c r="J13" i="8"/>
  <c r="H14" i="8"/>
  <c r="J14" i="8" s="1"/>
  <c r="I14" i="8"/>
  <c r="K14" i="8" s="1"/>
  <c r="H15" i="8"/>
  <c r="I15" i="8"/>
  <c r="K15" i="8" s="1"/>
  <c r="J15" i="8"/>
  <c r="H16" i="8"/>
  <c r="I16" i="8"/>
  <c r="K16" i="8" s="1"/>
  <c r="J16" i="8"/>
  <c r="H17" i="8"/>
  <c r="J17" i="8" s="1"/>
  <c r="I17" i="8"/>
  <c r="K17" i="8" s="1"/>
  <c r="H18" i="8"/>
  <c r="J18" i="8" s="1"/>
  <c r="I18" i="8"/>
  <c r="K18" i="8" s="1"/>
  <c r="H19" i="8"/>
  <c r="I19" i="8"/>
  <c r="K19" i="8" s="1"/>
  <c r="J19" i="8"/>
  <c r="H20" i="8"/>
  <c r="I20" i="8"/>
  <c r="K20" i="8" s="1"/>
  <c r="J20" i="8"/>
  <c r="H21" i="8"/>
  <c r="J21" i="8" s="1"/>
  <c r="I21" i="8"/>
  <c r="K21" i="8" s="1"/>
  <c r="H22" i="8"/>
  <c r="J22" i="8" s="1"/>
  <c r="I22" i="8"/>
  <c r="K22" i="8" s="1"/>
  <c r="H23" i="8"/>
  <c r="J23" i="8" s="1"/>
  <c r="I23" i="8"/>
  <c r="K23" i="8" s="1"/>
  <c r="H24" i="8"/>
  <c r="I24" i="8"/>
  <c r="K24" i="8" s="1"/>
  <c r="J24" i="8"/>
  <c r="H25" i="8"/>
  <c r="I25" i="8"/>
  <c r="K25" i="8" s="1"/>
  <c r="J25" i="8"/>
  <c r="H26" i="8"/>
  <c r="J26" i="8" s="1"/>
  <c r="I26" i="8"/>
  <c r="K26" i="8" s="1"/>
  <c r="H27" i="8"/>
  <c r="J27" i="8" s="1"/>
  <c r="I27" i="8"/>
  <c r="K27" i="8" s="1"/>
  <c r="H28" i="8"/>
  <c r="I28" i="8"/>
  <c r="K28" i="8" s="1"/>
  <c r="J28" i="8"/>
  <c r="H29" i="8"/>
  <c r="I29" i="8"/>
  <c r="K29" i="8" s="1"/>
  <c r="J29" i="8"/>
  <c r="H30" i="8"/>
  <c r="J30" i="8" s="1"/>
  <c r="I30" i="8"/>
  <c r="K30" i="8" s="1"/>
  <c r="H31" i="8"/>
  <c r="I31" i="8"/>
  <c r="K31" i="8" s="1"/>
  <c r="J31" i="8"/>
  <c r="H32" i="8"/>
  <c r="I32" i="8"/>
  <c r="K32" i="8" s="1"/>
  <c r="J32" i="8"/>
  <c r="H33" i="8"/>
  <c r="J33" i="8" s="1"/>
  <c r="I33" i="8"/>
  <c r="K33" i="8" s="1"/>
  <c r="H34" i="8"/>
  <c r="J34" i="8" s="1"/>
  <c r="I34" i="8"/>
  <c r="K34" i="8" s="1"/>
  <c r="H35" i="8"/>
  <c r="I35" i="8"/>
  <c r="K35" i="8" s="1"/>
  <c r="J35" i="8"/>
  <c r="H36" i="8"/>
  <c r="I36" i="8"/>
  <c r="K36" i="8" s="1"/>
  <c r="J36" i="8"/>
  <c r="H37" i="8"/>
  <c r="J37" i="8" s="1"/>
  <c r="I37" i="8"/>
  <c r="K37" i="8" s="1"/>
  <c r="H38" i="8"/>
  <c r="J38" i="8" s="1"/>
  <c r="I38" i="8"/>
  <c r="K38" i="8" s="1"/>
  <c r="H39" i="8"/>
  <c r="J39" i="8" s="1"/>
  <c r="I39" i="8"/>
  <c r="K39" i="8" s="1"/>
  <c r="H40" i="8"/>
  <c r="I40" i="8"/>
  <c r="K40" i="8" s="1"/>
  <c r="J40" i="8"/>
  <c r="H41" i="8"/>
  <c r="I41" i="8"/>
  <c r="K41" i="8" s="1"/>
  <c r="J41" i="8"/>
  <c r="H42" i="8"/>
  <c r="J42" i="8" s="1"/>
  <c r="I42" i="8"/>
  <c r="K42" i="8" s="1"/>
  <c r="H43" i="8"/>
  <c r="J43" i="8" s="1"/>
  <c r="I43" i="8"/>
  <c r="K43" i="8" s="1"/>
  <c r="H44" i="8"/>
  <c r="I44" i="8"/>
  <c r="K44" i="8" s="1"/>
  <c r="J44" i="8"/>
  <c r="H45" i="8"/>
  <c r="I45" i="8"/>
  <c r="K45" i="8" s="1"/>
  <c r="J45" i="8"/>
  <c r="H46" i="8"/>
  <c r="J46" i="8" s="1"/>
  <c r="I46" i="8"/>
  <c r="K46" i="8" s="1"/>
  <c r="H47" i="8"/>
  <c r="I47" i="8"/>
  <c r="K47" i="8" s="1"/>
  <c r="J47" i="8"/>
  <c r="H48" i="8"/>
  <c r="I48" i="8"/>
  <c r="K48" i="8" s="1"/>
  <c r="J48" i="8"/>
  <c r="H49" i="8"/>
  <c r="J49" i="8" s="1"/>
  <c r="I49" i="8"/>
  <c r="K49" i="8" s="1"/>
  <c r="H50" i="8"/>
  <c r="J50" i="8" s="1"/>
  <c r="I50" i="8"/>
  <c r="K50" i="8" s="1"/>
  <c r="H51" i="8"/>
  <c r="I51" i="8"/>
  <c r="K51" i="8" s="1"/>
  <c r="J51" i="8"/>
  <c r="H52" i="8"/>
  <c r="I52" i="8"/>
  <c r="K52" i="8" s="1"/>
  <c r="J52" i="8"/>
  <c r="H53" i="8"/>
  <c r="J53" i="8" s="1"/>
  <c r="I53" i="8"/>
  <c r="K53" i="8" s="1"/>
  <c r="H54" i="8"/>
  <c r="J54" i="8" s="1"/>
  <c r="I54" i="8"/>
  <c r="K54" i="8" s="1"/>
  <c r="H55" i="8"/>
  <c r="J55" i="8" s="1"/>
  <c r="I55" i="8"/>
  <c r="K55" i="8" s="1"/>
  <c r="H56" i="8"/>
  <c r="I56" i="8"/>
  <c r="K56" i="8" s="1"/>
  <c r="J56" i="8"/>
  <c r="H57" i="8"/>
  <c r="I57" i="8"/>
  <c r="K57" i="8" s="1"/>
  <c r="J57" i="8"/>
  <c r="H58" i="8"/>
  <c r="J58" i="8" s="1"/>
  <c r="I58" i="8"/>
  <c r="K58" i="8" s="1"/>
  <c r="H59" i="8"/>
  <c r="J59" i="8" s="1"/>
  <c r="I59" i="8"/>
  <c r="K59" i="8" s="1"/>
  <c r="H60" i="8"/>
  <c r="I60" i="8"/>
  <c r="K60" i="8" s="1"/>
  <c r="J60" i="8"/>
  <c r="H61" i="8"/>
  <c r="I61" i="8"/>
  <c r="K61" i="8" s="1"/>
  <c r="J61" i="8"/>
  <c r="H62" i="8"/>
  <c r="J62" i="8" s="1"/>
  <c r="I62" i="8"/>
  <c r="K62" i="8" s="1"/>
  <c r="H63" i="8"/>
  <c r="I63" i="8"/>
  <c r="K63" i="8" s="1"/>
  <c r="J63" i="8"/>
  <c r="H64" i="8"/>
  <c r="I64" i="8"/>
  <c r="K64" i="8" s="1"/>
  <c r="J64" i="8"/>
  <c r="H65" i="8"/>
  <c r="J65" i="8" s="1"/>
  <c r="I65" i="8"/>
  <c r="K65" i="8" s="1"/>
  <c r="H66" i="8"/>
  <c r="J66" i="8" s="1"/>
  <c r="I66" i="8"/>
  <c r="K66" i="8" s="1"/>
  <c r="H67" i="8"/>
  <c r="I67" i="8"/>
  <c r="K67" i="8" s="1"/>
  <c r="J67" i="8"/>
  <c r="H68" i="8"/>
  <c r="I68" i="8"/>
  <c r="K68" i="8" s="1"/>
  <c r="J68" i="8"/>
  <c r="H69" i="8"/>
  <c r="J69" i="8" s="1"/>
  <c r="I69" i="8"/>
  <c r="K69" i="8" s="1"/>
  <c r="H70" i="8"/>
  <c r="J70" i="8" s="1"/>
  <c r="I70" i="8"/>
  <c r="K70" i="8" s="1"/>
  <c r="H71" i="8"/>
  <c r="J71" i="8" s="1"/>
  <c r="I71" i="8"/>
  <c r="K71" i="8" s="1"/>
  <c r="H72" i="8"/>
  <c r="I72" i="8"/>
  <c r="K72" i="8" s="1"/>
  <c r="J72" i="8"/>
  <c r="H73" i="8"/>
  <c r="I73" i="8"/>
  <c r="K73" i="8" s="1"/>
  <c r="J73" i="8"/>
  <c r="H74" i="8"/>
  <c r="J74" i="8" s="1"/>
  <c r="I74" i="8"/>
  <c r="K74" i="8" s="1"/>
  <c r="H75" i="8"/>
  <c r="J75" i="8" s="1"/>
  <c r="I75" i="8"/>
  <c r="K75" i="8" s="1"/>
  <c r="H76" i="8"/>
  <c r="I76" i="8"/>
  <c r="K76" i="8" s="1"/>
  <c r="J76" i="8"/>
  <c r="H77" i="8"/>
  <c r="I77" i="8"/>
  <c r="K77" i="8" s="1"/>
  <c r="J77" i="8"/>
  <c r="H78" i="8"/>
  <c r="J78" i="8" s="1"/>
  <c r="I78" i="8"/>
  <c r="K78" i="8" s="1"/>
  <c r="H79" i="8"/>
  <c r="I79" i="8"/>
  <c r="K79" i="8" s="1"/>
  <c r="J79" i="8"/>
  <c r="H80" i="8"/>
  <c r="I80" i="8"/>
  <c r="K80" i="8" s="1"/>
  <c r="J80" i="8"/>
  <c r="H81" i="8"/>
  <c r="J81" i="8" s="1"/>
  <c r="I81" i="8"/>
  <c r="K81" i="8" s="1"/>
  <c r="H82" i="8"/>
  <c r="J82" i="8" s="1"/>
  <c r="I82" i="8"/>
  <c r="K82" i="8" s="1"/>
  <c r="H83" i="8"/>
  <c r="I83" i="8"/>
  <c r="K83" i="8" s="1"/>
  <c r="J83" i="8"/>
  <c r="H84" i="8"/>
  <c r="I84" i="8"/>
  <c r="K84" i="8" s="1"/>
  <c r="J84" i="8"/>
  <c r="H85" i="8"/>
  <c r="J85" i="8" s="1"/>
  <c r="I85" i="8"/>
  <c r="K85" i="8" s="1"/>
  <c r="H86" i="8"/>
  <c r="J86" i="8" s="1"/>
  <c r="I86" i="8"/>
  <c r="K86" i="8" s="1"/>
  <c r="H87" i="8"/>
  <c r="J87" i="8" s="1"/>
  <c r="I87" i="8"/>
  <c r="K87" i="8" s="1"/>
  <c r="H88" i="8"/>
  <c r="I88" i="8"/>
  <c r="K88" i="8" s="1"/>
  <c r="J88" i="8"/>
  <c r="H89" i="8"/>
  <c r="I89" i="8"/>
  <c r="K89" i="8" s="1"/>
  <c r="J89" i="8"/>
  <c r="H90" i="8"/>
  <c r="J90" i="8" s="1"/>
  <c r="I90" i="8"/>
  <c r="K90" i="8" s="1"/>
  <c r="H91" i="8"/>
  <c r="J91" i="8" s="1"/>
  <c r="I91" i="8"/>
  <c r="K91" i="8" s="1"/>
  <c r="H92" i="8"/>
  <c r="I92" i="8"/>
  <c r="K92" i="8" s="1"/>
  <c r="J92" i="8"/>
  <c r="H93" i="8"/>
  <c r="I93" i="8"/>
  <c r="K93" i="8" s="1"/>
  <c r="J93" i="8"/>
  <c r="H94" i="8"/>
  <c r="J94" i="8" s="1"/>
  <c r="I94" i="8"/>
  <c r="K94" i="8" s="1"/>
  <c r="H95" i="8"/>
  <c r="I95" i="8"/>
  <c r="K95" i="8" s="1"/>
  <c r="J95" i="8"/>
  <c r="H96" i="8"/>
  <c r="I96" i="8"/>
  <c r="K96" i="8" s="1"/>
  <c r="J96" i="8"/>
  <c r="H97" i="8"/>
  <c r="J97" i="8" s="1"/>
  <c r="I97" i="8"/>
  <c r="K97" i="8" s="1"/>
  <c r="H98" i="8"/>
  <c r="J98" i="8" s="1"/>
  <c r="I98" i="8"/>
  <c r="K98" i="8" s="1"/>
  <c r="H99" i="8"/>
  <c r="J99" i="8" s="1"/>
  <c r="I99" i="8"/>
  <c r="K99" i="8" s="1"/>
  <c r="H100" i="8"/>
  <c r="J100" i="8" s="1"/>
  <c r="I100" i="8"/>
  <c r="K100" i="8"/>
  <c r="H101" i="8"/>
  <c r="J101" i="8" s="1"/>
  <c r="I101" i="8"/>
  <c r="K101" i="8" s="1"/>
  <c r="H102" i="8"/>
  <c r="J102" i="8" s="1"/>
  <c r="I102" i="8"/>
  <c r="K102" i="8" s="1"/>
  <c r="H103" i="8"/>
  <c r="J103" i="8" s="1"/>
  <c r="I103" i="8"/>
  <c r="K103" i="8" s="1"/>
  <c r="H104" i="8"/>
  <c r="J104" i="8" s="1"/>
  <c r="I104" i="8"/>
  <c r="K104" i="8" s="1"/>
  <c r="H105" i="8"/>
  <c r="J105" i="8" s="1"/>
  <c r="I105" i="8"/>
  <c r="K105" i="8" s="1"/>
  <c r="H106" i="8"/>
  <c r="J106" i="8" s="1"/>
  <c r="I106" i="8"/>
  <c r="K106" i="8" s="1"/>
  <c r="H107" i="8"/>
  <c r="J107" i="8" s="1"/>
  <c r="I107" i="8"/>
  <c r="K107" i="8" s="1"/>
  <c r="H108" i="8"/>
  <c r="J108" i="8" s="1"/>
  <c r="I108" i="8"/>
  <c r="K108" i="8"/>
  <c r="H109" i="8"/>
  <c r="J109" i="8" s="1"/>
  <c r="I109" i="8"/>
  <c r="K109" i="8" s="1"/>
  <c r="H110" i="8"/>
  <c r="J110" i="8" s="1"/>
  <c r="I110" i="8"/>
  <c r="K110" i="8" s="1"/>
  <c r="H111" i="8"/>
  <c r="J111" i="8" s="1"/>
  <c r="I111" i="8"/>
  <c r="K111" i="8" s="1"/>
  <c r="H112" i="8"/>
  <c r="J112" i="8" s="1"/>
  <c r="I112" i="8"/>
  <c r="K112" i="8" s="1"/>
  <c r="H113" i="8"/>
  <c r="J113" i="8" s="1"/>
  <c r="I113" i="8"/>
  <c r="K113" i="8" s="1"/>
  <c r="H114" i="8"/>
  <c r="J114" i="8" s="1"/>
  <c r="I114" i="8"/>
  <c r="K114" i="8" s="1"/>
  <c r="H115" i="8"/>
  <c r="J115" i="8" s="1"/>
  <c r="I115" i="8"/>
  <c r="K115" i="8" s="1"/>
  <c r="H116" i="8"/>
  <c r="J116" i="8" s="1"/>
  <c r="I116" i="8"/>
  <c r="K116" i="8"/>
  <c r="H117" i="8"/>
  <c r="J117" i="8" s="1"/>
  <c r="I117" i="8"/>
  <c r="K117" i="8" s="1"/>
  <c r="H118" i="8"/>
  <c r="J118" i="8" s="1"/>
  <c r="I118" i="8"/>
  <c r="K118" i="8" s="1"/>
  <c r="H119" i="8"/>
  <c r="J119" i="8" s="1"/>
  <c r="I119" i="8"/>
  <c r="K119" i="8" s="1"/>
  <c r="H120" i="8"/>
  <c r="J120" i="8" s="1"/>
  <c r="I120" i="8"/>
  <c r="K120" i="8" s="1"/>
  <c r="H121" i="8"/>
  <c r="J121" i="8" s="1"/>
  <c r="I121" i="8"/>
  <c r="K121" i="8" s="1"/>
  <c r="H122" i="8"/>
  <c r="J122" i="8" s="1"/>
  <c r="I122" i="8"/>
  <c r="K122" i="8" s="1"/>
  <c r="H123" i="8"/>
  <c r="J123" i="8" s="1"/>
  <c r="I123" i="8"/>
  <c r="K123" i="8" s="1"/>
  <c r="H124" i="8"/>
  <c r="J124" i="8" s="1"/>
  <c r="I124" i="8"/>
  <c r="K124" i="8"/>
  <c r="H125" i="8"/>
  <c r="J125" i="8" s="1"/>
  <c r="I125" i="8"/>
  <c r="K125" i="8" s="1"/>
  <c r="H126" i="8"/>
  <c r="J126" i="8" s="1"/>
  <c r="I126" i="8"/>
  <c r="K126" i="8" s="1"/>
  <c r="H127" i="8"/>
  <c r="J127" i="8" s="1"/>
  <c r="I127" i="8"/>
  <c r="K127" i="8" s="1"/>
  <c r="H128" i="8"/>
  <c r="J128" i="8" s="1"/>
  <c r="I128" i="8"/>
  <c r="K128" i="8" s="1"/>
  <c r="H129" i="8"/>
  <c r="J129" i="8" s="1"/>
  <c r="I129" i="8"/>
  <c r="K129" i="8" s="1"/>
  <c r="H130" i="8"/>
  <c r="J130" i="8" s="1"/>
  <c r="I130" i="8"/>
  <c r="K130" i="8" s="1"/>
  <c r="H131" i="8"/>
  <c r="J131" i="8" s="1"/>
  <c r="I131" i="8"/>
  <c r="K131" i="8" s="1"/>
  <c r="H132" i="8"/>
  <c r="J132" i="8" s="1"/>
  <c r="I132" i="8"/>
  <c r="K132" i="8"/>
  <c r="H133" i="8"/>
  <c r="J133" i="8" s="1"/>
  <c r="I133" i="8"/>
  <c r="K133" i="8" s="1"/>
  <c r="H134" i="8"/>
  <c r="J134" i="8" s="1"/>
  <c r="I134" i="8"/>
  <c r="K134" i="8" s="1"/>
  <c r="H135" i="8"/>
  <c r="J135" i="8" s="1"/>
  <c r="I135" i="8"/>
  <c r="K135" i="8" s="1"/>
  <c r="H136" i="8"/>
  <c r="J136" i="8" s="1"/>
  <c r="I136" i="8"/>
  <c r="K136" i="8" s="1"/>
  <c r="H137" i="8"/>
  <c r="J137" i="8" s="1"/>
  <c r="I137" i="8"/>
  <c r="K137" i="8" s="1"/>
  <c r="H138" i="8"/>
  <c r="J138" i="8" s="1"/>
  <c r="I138" i="8"/>
  <c r="K138" i="8" s="1"/>
  <c r="H139" i="8"/>
  <c r="J139" i="8" s="1"/>
  <c r="I139" i="8"/>
  <c r="K139" i="8" s="1"/>
  <c r="H140" i="8"/>
  <c r="J140" i="8" s="1"/>
  <c r="I140" i="8"/>
  <c r="K140" i="8"/>
  <c r="H141" i="8"/>
  <c r="J141" i="8" s="1"/>
  <c r="I141" i="8"/>
  <c r="K141" i="8" s="1"/>
  <c r="H142" i="8"/>
  <c r="J142" i="8" s="1"/>
  <c r="I142" i="8"/>
  <c r="K142" i="8" s="1"/>
  <c r="H143" i="8"/>
  <c r="J143" i="8" s="1"/>
  <c r="I143" i="8"/>
  <c r="K143" i="8" s="1"/>
  <c r="H144" i="8"/>
  <c r="J144" i="8" s="1"/>
  <c r="I144" i="8"/>
  <c r="K144" i="8" s="1"/>
  <c r="H145" i="8"/>
  <c r="J145" i="8" s="1"/>
  <c r="I145" i="8"/>
  <c r="K145" i="8" s="1"/>
  <c r="H146" i="8"/>
  <c r="J146" i="8" s="1"/>
  <c r="I146" i="8"/>
  <c r="K146" i="8" s="1"/>
  <c r="H147" i="8"/>
  <c r="J147" i="8" s="1"/>
  <c r="I147" i="8"/>
  <c r="K147" i="8" s="1"/>
  <c r="H148" i="8"/>
  <c r="J148" i="8" s="1"/>
  <c r="I148" i="8"/>
  <c r="K148" i="8"/>
  <c r="H149" i="8"/>
  <c r="J149" i="8" s="1"/>
  <c r="I149" i="8"/>
  <c r="K149" i="8" s="1"/>
  <c r="H150" i="8"/>
  <c r="J150" i="8" s="1"/>
  <c r="I150" i="8"/>
  <c r="K150" i="8" s="1"/>
  <c r="H151" i="8"/>
  <c r="J151" i="8" s="1"/>
  <c r="I151" i="8"/>
  <c r="K151" i="8" s="1"/>
  <c r="H152" i="8"/>
  <c r="J152" i="8" s="1"/>
  <c r="I152" i="8"/>
  <c r="K152" i="8"/>
  <c r="H153" i="8"/>
  <c r="J153" i="8" s="1"/>
  <c r="I153" i="8"/>
  <c r="K153" i="8" s="1"/>
  <c r="H154" i="8"/>
  <c r="J154" i="8" s="1"/>
  <c r="I154" i="8"/>
  <c r="K154" i="8" s="1"/>
  <c r="H155" i="8"/>
  <c r="J155" i="8" s="1"/>
  <c r="I155" i="8"/>
  <c r="K155" i="8" s="1"/>
  <c r="H156" i="8"/>
  <c r="J156" i="8" s="1"/>
  <c r="I156" i="8"/>
  <c r="K156" i="8"/>
  <c r="H157" i="8"/>
  <c r="J157" i="8" s="1"/>
  <c r="I157" i="8"/>
  <c r="K157" i="8" s="1"/>
  <c r="H158" i="8"/>
  <c r="J158" i="8" s="1"/>
  <c r="I158" i="8"/>
  <c r="K158" i="8" s="1"/>
  <c r="H159" i="8"/>
  <c r="J159" i="8" s="1"/>
  <c r="I159" i="8"/>
  <c r="K159" i="8" s="1"/>
  <c r="H160" i="8"/>
  <c r="J160" i="8" s="1"/>
  <c r="I160" i="8"/>
  <c r="K160" i="8"/>
  <c r="H161" i="8"/>
  <c r="J161" i="8" s="1"/>
  <c r="I161" i="8"/>
  <c r="K161" i="8" s="1"/>
  <c r="H162" i="8"/>
  <c r="I162" i="8"/>
  <c r="K162" i="8" s="1"/>
  <c r="J162" i="8"/>
  <c r="H163" i="8"/>
  <c r="J163" i="8" s="1"/>
  <c r="I163" i="8"/>
  <c r="K163" i="8" s="1"/>
  <c r="H164" i="8"/>
  <c r="J164" i="8" s="1"/>
  <c r="I164" i="8"/>
  <c r="K164" i="8" s="1"/>
  <c r="H165" i="8"/>
  <c r="I165" i="8"/>
  <c r="K165" i="8" s="1"/>
  <c r="J165" i="8"/>
  <c r="H166" i="8"/>
  <c r="I166" i="8"/>
  <c r="K166" i="8" s="1"/>
  <c r="J166" i="8"/>
  <c r="H167" i="8"/>
  <c r="J167" i="8" s="1"/>
  <c r="I167" i="8"/>
  <c r="K167" i="8" s="1"/>
  <c r="H168" i="8"/>
  <c r="J168" i="8" s="1"/>
  <c r="I168" i="8"/>
  <c r="K168" i="8" s="1"/>
  <c r="H169" i="8"/>
  <c r="I169" i="8"/>
  <c r="K169" i="8" s="1"/>
  <c r="J169" i="8"/>
  <c r="H170" i="8"/>
  <c r="I170" i="8"/>
  <c r="K170" i="8" s="1"/>
  <c r="J170" i="8"/>
  <c r="H171" i="8"/>
  <c r="J171" i="8" s="1"/>
  <c r="I171" i="8"/>
  <c r="K171" i="8" s="1"/>
  <c r="H172" i="8"/>
  <c r="J172" i="8" s="1"/>
  <c r="I172" i="8"/>
  <c r="K172" i="8" s="1"/>
  <c r="H173" i="8"/>
  <c r="I173" i="8"/>
  <c r="K173" i="8" s="1"/>
  <c r="J173" i="8"/>
  <c r="H174" i="8"/>
  <c r="I174" i="8"/>
  <c r="K174" i="8" s="1"/>
  <c r="J174" i="8"/>
  <c r="H175" i="8"/>
  <c r="J175" i="8" s="1"/>
  <c r="I175" i="8"/>
  <c r="K175" i="8" s="1"/>
  <c r="H176" i="8"/>
  <c r="J176" i="8" s="1"/>
  <c r="I176" i="8"/>
  <c r="K176" i="8" s="1"/>
  <c r="H177" i="8"/>
  <c r="I177" i="8"/>
  <c r="K177" i="8" s="1"/>
  <c r="J177" i="8"/>
  <c r="H178" i="8"/>
  <c r="I178" i="8"/>
  <c r="K178" i="8" s="1"/>
  <c r="J178" i="8"/>
  <c r="H179" i="8"/>
  <c r="J179" i="8" s="1"/>
  <c r="I179" i="8"/>
  <c r="K179" i="8" s="1"/>
  <c r="H180" i="8"/>
  <c r="J180" i="8" s="1"/>
  <c r="I180" i="8"/>
  <c r="K180" i="8" s="1"/>
  <c r="H181" i="8"/>
  <c r="I181" i="8"/>
  <c r="K181" i="8" s="1"/>
  <c r="J181" i="8"/>
  <c r="H182" i="8"/>
  <c r="I182" i="8"/>
  <c r="K182" i="8" s="1"/>
  <c r="J182" i="8"/>
  <c r="H183" i="8"/>
  <c r="J183" i="8" s="1"/>
  <c r="I183" i="8"/>
  <c r="K183" i="8" s="1"/>
  <c r="H184" i="8"/>
  <c r="J184" i="8" s="1"/>
  <c r="I184" i="8"/>
  <c r="K184" i="8" s="1"/>
  <c r="H185" i="8"/>
  <c r="I185" i="8"/>
  <c r="K185" i="8" s="1"/>
  <c r="J185" i="8"/>
  <c r="H186" i="8"/>
  <c r="I186" i="8"/>
  <c r="K186" i="8" s="1"/>
  <c r="J186" i="8"/>
  <c r="H187" i="8"/>
  <c r="J187" i="8" s="1"/>
  <c r="I187" i="8"/>
  <c r="K187" i="8" s="1"/>
  <c r="H188" i="8"/>
  <c r="J188" i="8" s="1"/>
  <c r="I188" i="8"/>
  <c r="K188" i="8" s="1"/>
  <c r="H189" i="8"/>
  <c r="I189" i="8"/>
  <c r="K189" i="8" s="1"/>
  <c r="J189" i="8"/>
  <c r="H190" i="8"/>
  <c r="I190" i="8"/>
  <c r="K190" i="8" s="1"/>
  <c r="J190" i="8"/>
  <c r="H191" i="8"/>
  <c r="J191" i="8" s="1"/>
  <c r="I191" i="8"/>
  <c r="K191" i="8" s="1"/>
  <c r="H192" i="8"/>
  <c r="J192" i="8" s="1"/>
  <c r="I192" i="8"/>
  <c r="K192" i="8" s="1"/>
  <c r="H193" i="8"/>
  <c r="I193" i="8"/>
  <c r="K193" i="8" s="1"/>
  <c r="J193" i="8"/>
  <c r="H194" i="8"/>
  <c r="I194" i="8"/>
  <c r="K194" i="8" s="1"/>
  <c r="J194" i="8"/>
  <c r="H195" i="8"/>
  <c r="J195" i="8" s="1"/>
  <c r="I195" i="8"/>
  <c r="K195" i="8" s="1"/>
  <c r="H196" i="8"/>
  <c r="J196" i="8" s="1"/>
  <c r="I196" i="8"/>
  <c r="K196" i="8" s="1"/>
  <c r="H197" i="8"/>
  <c r="I197" i="8"/>
  <c r="K197" i="8" s="1"/>
  <c r="J197" i="8"/>
  <c r="H198" i="8"/>
  <c r="I198" i="8"/>
  <c r="K198" i="8" s="1"/>
  <c r="J198" i="8"/>
  <c r="H199" i="8"/>
  <c r="J199" i="8" s="1"/>
  <c r="I199" i="8"/>
  <c r="K199" i="8" s="1"/>
  <c r="H200" i="8"/>
  <c r="J200" i="8" s="1"/>
  <c r="I200" i="8"/>
  <c r="K200" i="8" s="1"/>
  <c r="H201" i="8"/>
  <c r="I201" i="8"/>
  <c r="K201" i="8" s="1"/>
  <c r="J201" i="8"/>
  <c r="H202" i="8"/>
  <c r="I202" i="8"/>
  <c r="K202" i="8" s="1"/>
  <c r="J202" i="8"/>
  <c r="H203" i="8"/>
  <c r="J203" i="8" s="1"/>
  <c r="I203" i="8"/>
  <c r="K203" i="8" s="1"/>
  <c r="H204" i="8"/>
  <c r="J204" i="8" s="1"/>
  <c r="I204" i="8"/>
  <c r="K204" i="8" s="1"/>
  <c r="H205" i="8"/>
  <c r="I205" i="8"/>
  <c r="K205" i="8" s="1"/>
  <c r="J205" i="8"/>
  <c r="H206" i="8"/>
  <c r="I206" i="8"/>
  <c r="K206" i="8" s="1"/>
  <c r="J206" i="8"/>
  <c r="H207" i="8"/>
  <c r="J207" i="8" s="1"/>
  <c r="I207" i="8"/>
  <c r="K207" i="8" s="1"/>
  <c r="H208" i="8"/>
  <c r="J208" i="8" s="1"/>
  <c r="I208" i="8"/>
  <c r="K208" i="8" s="1"/>
  <c r="H209" i="8"/>
  <c r="I209" i="8"/>
  <c r="K209" i="8" s="1"/>
  <c r="J209" i="8"/>
  <c r="H210" i="8"/>
  <c r="I210" i="8"/>
  <c r="K210" i="8" s="1"/>
  <c r="J210" i="8"/>
  <c r="H211" i="8"/>
  <c r="J211" i="8" s="1"/>
  <c r="I211" i="8"/>
  <c r="K211" i="8" s="1"/>
  <c r="H212" i="8"/>
  <c r="J212" i="8" s="1"/>
  <c r="I212" i="8"/>
  <c r="K212" i="8" s="1"/>
  <c r="H213" i="8"/>
  <c r="I213" i="8"/>
  <c r="K213" i="8" s="1"/>
  <c r="J213" i="8"/>
  <c r="H214" i="8"/>
  <c r="I214" i="8"/>
  <c r="K214" i="8" s="1"/>
  <c r="J214" i="8"/>
  <c r="H215" i="8"/>
  <c r="J215" i="8" s="1"/>
  <c r="I215" i="8"/>
  <c r="K215" i="8" s="1"/>
  <c r="H216" i="8"/>
  <c r="J216" i="8" s="1"/>
  <c r="I216" i="8"/>
  <c r="K216" i="8" s="1"/>
  <c r="H217" i="8"/>
  <c r="I217" i="8"/>
  <c r="K217" i="8" s="1"/>
  <c r="J217" i="8"/>
  <c r="H218" i="8"/>
  <c r="I218" i="8"/>
  <c r="K218" i="8" s="1"/>
  <c r="J218" i="8"/>
  <c r="H219" i="8"/>
  <c r="J219" i="8" s="1"/>
  <c r="I219" i="8"/>
  <c r="K219" i="8" s="1"/>
  <c r="H220" i="8"/>
  <c r="J220" i="8" s="1"/>
  <c r="I220" i="8"/>
  <c r="K220" i="8" s="1"/>
  <c r="H221" i="8"/>
  <c r="I221" i="8"/>
  <c r="K221" i="8" s="1"/>
  <c r="J221" i="8"/>
  <c r="H222" i="8"/>
  <c r="I222" i="8"/>
  <c r="K222" i="8" s="1"/>
  <c r="J222" i="8"/>
  <c r="H223" i="8"/>
  <c r="J223" i="8" s="1"/>
  <c r="I223" i="8"/>
  <c r="K223" i="8" s="1"/>
  <c r="H224" i="8"/>
  <c r="J224" i="8" s="1"/>
  <c r="I224" i="8"/>
  <c r="K224" i="8" s="1"/>
  <c r="H225" i="8"/>
  <c r="I225" i="8"/>
  <c r="K225" i="8" s="1"/>
  <c r="J225" i="8"/>
  <c r="H226" i="8"/>
  <c r="I226" i="8"/>
  <c r="K226" i="8" s="1"/>
  <c r="J226" i="8"/>
  <c r="H227" i="8"/>
  <c r="J227" i="8" s="1"/>
  <c r="I227" i="8"/>
  <c r="K227" i="8" s="1"/>
  <c r="H228" i="8"/>
  <c r="J228" i="8" s="1"/>
  <c r="I228" i="8"/>
  <c r="K228" i="8" s="1"/>
  <c r="H229" i="8"/>
  <c r="I229" i="8"/>
  <c r="K229" i="8" s="1"/>
  <c r="J229" i="8"/>
  <c r="H230" i="8"/>
  <c r="I230" i="8"/>
  <c r="K230" i="8" s="1"/>
  <c r="J230" i="8"/>
  <c r="H231" i="8"/>
  <c r="J231" i="8" s="1"/>
  <c r="I231" i="8"/>
  <c r="K231" i="8" s="1"/>
  <c r="H232" i="8"/>
  <c r="J232" i="8" s="1"/>
  <c r="I232" i="8"/>
  <c r="K232" i="8" s="1"/>
  <c r="H233" i="8"/>
  <c r="I233" i="8"/>
  <c r="K233" i="8" s="1"/>
  <c r="J233" i="8"/>
  <c r="H234" i="8"/>
  <c r="I234" i="8"/>
  <c r="K234" i="8" s="1"/>
  <c r="J234" i="8"/>
  <c r="H235" i="8"/>
  <c r="J235" i="8" s="1"/>
  <c r="I235" i="8"/>
  <c r="K235" i="8" s="1"/>
  <c r="H236" i="8"/>
  <c r="J236" i="8" s="1"/>
  <c r="I236" i="8"/>
  <c r="K236" i="8" s="1"/>
  <c r="H237" i="8"/>
  <c r="I237" i="8"/>
  <c r="K237" i="8" s="1"/>
  <c r="J237" i="8"/>
  <c r="H238" i="8"/>
  <c r="I238" i="8"/>
  <c r="K238" i="8" s="1"/>
  <c r="J238" i="8"/>
  <c r="H239" i="8"/>
  <c r="J239" i="8" s="1"/>
  <c r="I239" i="8"/>
  <c r="K239" i="8" s="1"/>
  <c r="H240" i="8"/>
  <c r="J240" i="8" s="1"/>
  <c r="I240" i="8"/>
  <c r="K240" i="8" s="1"/>
  <c r="H241" i="8"/>
  <c r="I241" i="8"/>
  <c r="K241" i="8" s="1"/>
  <c r="J241" i="8"/>
  <c r="H242" i="8"/>
  <c r="I242" i="8"/>
  <c r="K242" i="8" s="1"/>
  <c r="J242" i="8"/>
  <c r="H243" i="8"/>
  <c r="J243" i="8" s="1"/>
  <c r="I243" i="8"/>
  <c r="K243" i="8" s="1"/>
  <c r="H244" i="8"/>
  <c r="J244" i="8" s="1"/>
  <c r="I244" i="8"/>
  <c r="K244" i="8" s="1"/>
  <c r="H245" i="8"/>
  <c r="I245" i="8"/>
  <c r="K245" i="8" s="1"/>
  <c r="J245" i="8"/>
  <c r="H246" i="8"/>
  <c r="I246" i="8"/>
  <c r="K246" i="8" s="1"/>
  <c r="J246" i="8"/>
  <c r="H247" i="8"/>
  <c r="J247" i="8" s="1"/>
  <c r="I247" i="8"/>
  <c r="K247" i="8" s="1"/>
  <c r="H248" i="8"/>
  <c r="J248" i="8" s="1"/>
  <c r="I248" i="8"/>
  <c r="K248" i="8" s="1"/>
  <c r="H249" i="8"/>
  <c r="I249" i="8"/>
  <c r="K249" i="8" s="1"/>
  <c r="J249" i="8"/>
  <c r="H250" i="8"/>
  <c r="I250" i="8"/>
  <c r="K250" i="8" s="1"/>
  <c r="J250" i="8"/>
  <c r="H251" i="8"/>
  <c r="J251" i="8" s="1"/>
  <c r="I251" i="8"/>
  <c r="K251" i="8" s="1"/>
  <c r="H252" i="8"/>
  <c r="J252" i="8" s="1"/>
  <c r="I252" i="8"/>
  <c r="K252" i="8" s="1"/>
  <c r="H253" i="8"/>
  <c r="I253" i="8"/>
  <c r="K253" i="8" s="1"/>
  <c r="J253" i="8"/>
  <c r="H254" i="8"/>
  <c r="I254" i="8"/>
  <c r="K254" i="8" s="1"/>
  <c r="J254" i="8"/>
  <c r="H255" i="8"/>
  <c r="J255" i="8" s="1"/>
  <c r="I255" i="8"/>
  <c r="K255" i="8" s="1"/>
  <c r="H256" i="8"/>
  <c r="J256" i="8" s="1"/>
  <c r="I256" i="8"/>
  <c r="K256" i="8" s="1"/>
  <c r="H257" i="8"/>
  <c r="I257" i="8"/>
  <c r="K257" i="8" s="1"/>
  <c r="J257" i="8"/>
  <c r="H258" i="8"/>
  <c r="I258" i="8"/>
  <c r="K258" i="8" s="1"/>
  <c r="J258" i="8"/>
  <c r="H259" i="8"/>
  <c r="J259" i="8" s="1"/>
  <c r="I259" i="8"/>
  <c r="K259" i="8" s="1"/>
  <c r="H260" i="8"/>
  <c r="J260" i="8" s="1"/>
  <c r="I260" i="8"/>
  <c r="K260" i="8" s="1"/>
  <c r="H261" i="8"/>
  <c r="I261" i="8"/>
  <c r="K261" i="8" s="1"/>
  <c r="J261" i="8"/>
  <c r="H262" i="8"/>
  <c r="I262" i="8"/>
  <c r="K262" i="8" s="1"/>
  <c r="J262" i="8"/>
  <c r="H263" i="8"/>
  <c r="J263" i="8" s="1"/>
  <c r="I263" i="8"/>
  <c r="K263" i="8" s="1"/>
  <c r="H264" i="8"/>
  <c r="J264" i="8" s="1"/>
  <c r="I264" i="8"/>
  <c r="K264" i="8" s="1"/>
  <c r="H265" i="8"/>
  <c r="I265" i="8"/>
  <c r="K265" i="8" s="1"/>
  <c r="J265" i="8"/>
  <c r="H266" i="8"/>
  <c r="I266" i="8"/>
  <c r="K266" i="8" s="1"/>
  <c r="J266" i="8"/>
  <c r="H267" i="8"/>
  <c r="J267" i="8" s="1"/>
  <c r="I267" i="8"/>
  <c r="K267" i="8" s="1"/>
  <c r="H268" i="8"/>
  <c r="J268" i="8" s="1"/>
  <c r="I268" i="8"/>
  <c r="K268" i="8" s="1"/>
  <c r="H269" i="8"/>
  <c r="I269" i="8"/>
  <c r="K269" i="8" s="1"/>
  <c r="J269" i="8"/>
  <c r="H270" i="8"/>
  <c r="I270" i="8"/>
  <c r="K270" i="8" s="1"/>
  <c r="J270" i="8"/>
  <c r="H271" i="8"/>
  <c r="J271" i="8" s="1"/>
  <c r="I271" i="8"/>
  <c r="K271" i="8" s="1"/>
  <c r="H272" i="8"/>
  <c r="J272" i="8" s="1"/>
  <c r="I272" i="8"/>
  <c r="K272" i="8" s="1"/>
  <c r="H273" i="8"/>
  <c r="I273" i="8"/>
  <c r="K273" i="8" s="1"/>
  <c r="J273" i="8"/>
  <c r="H274" i="8"/>
  <c r="I274" i="8"/>
  <c r="K274" i="8" s="1"/>
  <c r="J274" i="8"/>
  <c r="H275" i="8"/>
  <c r="J275" i="8" s="1"/>
  <c r="I275" i="8"/>
  <c r="K275" i="8" s="1"/>
  <c r="H276" i="8"/>
  <c r="J276" i="8" s="1"/>
  <c r="I276" i="8"/>
  <c r="K276" i="8" s="1"/>
  <c r="H277" i="8"/>
  <c r="I277" i="8"/>
  <c r="K277" i="8" s="1"/>
  <c r="J277" i="8"/>
  <c r="H278" i="8"/>
  <c r="I278" i="8"/>
  <c r="K278" i="8" s="1"/>
  <c r="J278" i="8"/>
  <c r="H279" i="8"/>
  <c r="J279" i="8" s="1"/>
  <c r="I279" i="8"/>
  <c r="K279" i="8" s="1"/>
  <c r="H280" i="8"/>
  <c r="J280" i="8" s="1"/>
  <c r="I280" i="8"/>
  <c r="K280" i="8" s="1"/>
  <c r="H281" i="8"/>
  <c r="I281" i="8"/>
  <c r="K281" i="8" s="1"/>
  <c r="J281" i="8"/>
  <c r="H282" i="8"/>
  <c r="I282" i="8"/>
  <c r="K282" i="8" s="1"/>
  <c r="J282" i="8"/>
  <c r="H283" i="8"/>
  <c r="J283" i="8" s="1"/>
  <c r="I283" i="8"/>
  <c r="K283" i="8" s="1"/>
  <c r="H284" i="8"/>
  <c r="J284" i="8" s="1"/>
  <c r="I284" i="8"/>
  <c r="K284" i="8" s="1"/>
  <c r="H285" i="8"/>
  <c r="I285" i="8"/>
  <c r="K285" i="8" s="1"/>
  <c r="J285" i="8"/>
  <c r="H286" i="8"/>
  <c r="I286" i="8"/>
  <c r="K286" i="8" s="1"/>
  <c r="J286" i="8"/>
  <c r="H287" i="8"/>
  <c r="J287" i="8" s="1"/>
  <c r="I287" i="8"/>
  <c r="K287" i="8" s="1"/>
  <c r="H288" i="8"/>
  <c r="J288" i="8" s="1"/>
  <c r="I288" i="8"/>
  <c r="K288" i="8" s="1"/>
  <c r="H289" i="8"/>
  <c r="I289" i="8"/>
  <c r="K289" i="8" s="1"/>
  <c r="J289" i="8"/>
  <c r="H290" i="8"/>
  <c r="I290" i="8"/>
  <c r="K290" i="8" s="1"/>
  <c r="J290" i="8"/>
  <c r="H291" i="8"/>
  <c r="J291" i="8" s="1"/>
  <c r="I291" i="8"/>
  <c r="K291" i="8" s="1"/>
  <c r="H292" i="8"/>
  <c r="J292" i="8" s="1"/>
  <c r="I292" i="8"/>
  <c r="K292" i="8" s="1"/>
  <c r="H293" i="8"/>
  <c r="I293" i="8"/>
  <c r="K293" i="8" s="1"/>
  <c r="J293" i="8"/>
  <c r="H294" i="8"/>
  <c r="I294" i="8"/>
  <c r="K294" i="8" s="1"/>
  <c r="J294" i="8"/>
  <c r="H295" i="8"/>
  <c r="J295" i="8" s="1"/>
  <c r="I295" i="8"/>
  <c r="K295" i="8" s="1"/>
  <c r="H296" i="8"/>
  <c r="J296" i="8" s="1"/>
  <c r="I296" i="8"/>
  <c r="K296" i="8" s="1"/>
  <c r="H297" i="8"/>
  <c r="I297" i="8"/>
  <c r="K297" i="8" s="1"/>
  <c r="J297" i="8"/>
  <c r="H298" i="8"/>
  <c r="I298" i="8"/>
  <c r="K298" i="8" s="1"/>
  <c r="J298" i="8"/>
  <c r="H299" i="8"/>
  <c r="J299" i="8" s="1"/>
  <c r="I299" i="8"/>
  <c r="K299" i="8" s="1"/>
  <c r="H300" i="8"/>
  <c r="J300" i="8" s="1"/>
  <c r="I300" i="8"/>
  <c r="K300" i="8" s="1"/>
  <c r="H301" i="8"/>
  <c r="I301" i="8"/>
  <c r="K301" i="8" s="1"/>
  <c r="J301" i="8"/>
  <c r="H302" i="8"/>
  <c r="I302" i="8"/>
  <c r="K302" i="8" s="1"/>
  <c r="J302" i="8"/>
  <c r="H303" i="8"/>
  <c r="J303" i="8" s="1"/>
  <c r="I303" i="8"/>
  <c r="K303" i="8" s="1"/>
  <c r="H304" i="8"/>
  <c r="J304" i="8" s="1"/>
  <c r="I304" i="8"/>
  <c r="K304" i="8" s="1"/>
  <c r="H305" i="8"/>
  <c r="I305" i="8"/>
  <c r="K305" i="8" s="1"/>
  <c r="J305" i="8"/>
  <c r="H306" i="8"/>
  <c r="I306" i="8"/>
  <c r="K306" i="8" s="1"/>
  <c r="J306" i="8"/>
  <c r="H307" i="8"/>
  <c r="I307" i="8"/>
  <c r="K307" i="8" s="1"/>
  <c r="J307" i="8"/>
  <c r="H308" i="8"/>
  <c r="I308" i="8"/>
  <c r="K308" i="8" s="1"/>
  <c r="J308" i="8"/>
  <c r="H309" i="8"/>
  <c r="I309" i="8"/>
  <c r="K309" i="8" s="1"/>
  <c r="J309" i="8"/>
  <c r="H310" i="8"/>
  <c r="I310" i="8"/>
  <c r="K310" i="8" s="1"/>
  <c r="J310" i="8"/>
  <c r="H311" i="8"/>
  <c r="I311" i="8"/>
  <c r="K311" i="8" s="1"/>
  <c r="J311" i="8"/>
  <c r="H312" i="8"/>
  <c r="I312" i="8"/>
  <c r="K312" i="8" s="1"/>
  <c r="J312" i="8"/>
  <c r="H313" i="8"/>
  <c r="I313" i="8"/>
  <c r="K313" i="8" s="1"/>
  <c r="J313" i="8"/>
  <c r="H314" i="8"/>
  <c r="I314" i="8"/>
  <c r="K314" i="8" s="1"/>
  <c r="J314" i="8"/>
  <c r="H315" i="8"/>
  <c r="I315" i="8"/>
  <c r="K315" i="8" s="1"/>
  <c r="J315" i="8"/>
  <c r="H316" i="8"/>
  <c r="I316" i="8"/>
  <c r="K316" i="8" s="1"/>
  <c r="J316" i="8"/>
  <c r="H317" i="8"/>
  <c r="I317" i="8"/>
  <c r="K317" i="8" s="1"/>
  <c r="J317" i="8"/>
  <c r="H318" i="8"/>
  <c r="I318" i="8"/>
  <c r="K318" i="8" s="1"/>
  <c r="J318" i="8"/>
  <c r="H319" i="8"/>
  <c r="I319" i="8"/>
  <c r="K319" i="8" s="1"/>
  <c r="J319" i="8"/>
  <c r="H320" i="8"/>
  <c r="I320" i="8"/>
  <c r="K320" i="8" s="1"/>
  <c r="J320" i="8"/>
  <c r="H321" i="8"/>
  <c r="I321" i="8"/>
  <c r="K321" i="8" s="1"/>
  <c r="J321" i="8"/>
  <c r="H322" i="8"/>
  <c r="I322" i="8"/>
  <c r="K322" i="8" s="1"/>
  <c r="J322" i="8"/>
  <c r="H323" i="8"/>
  <c r="I323" i="8"/>
  <c r="K323" i="8" s="1"/>
  <c r="J323" i="8"/>
  <c r="H324" i="8"/>
  <c r="I324" i="8"/>
  <c r="K324" i="8" s="1"/>
  <c r="J324" i="8"/>
  <c r="H325" i="8"/>
  <c r="I325" i="8"/>
  <c r="K325" i="8" s="1"/>
  <c r="J325" i="8"/>
  <c r="H326" i="8"/>
  <c r="I326" i="8"/>
  <c r="K326" i="8" s="1"/>
  <c r="J326" i="8"/>
  <c r="H327" i="8"/>
  <c r="I327" i="8"/>
  <c r="K327" i="8" s="1"/>
  <c r="J327" i="8"/>
  <c r="H328" i="8"/>
  <c r="I328" i="8"/>
  <c r="K328" i="8" s="1"/>
  <c r="J328" i="8"/>
  <c r="H329" i="8"/>
  <c r="I329" i="8"/>
  <c r="K329" i="8" s="1"/>
  <c r="J329" i="8"/>
  <c r="H330" i="8"/>
  <c r="I330" i="8"/>
  <c r="K330" i="8" s="1"/>
  <c r="J330" i="8"/>
  <c r="H331" i="8"/>
  <c r="I331" i="8"/>
  <c r="K331" i="8" s="1"/>
  <c r="J331" i="8"/>
  <c r="H332" i="8"/>
  <c r="I332" i="8"/>
  <c r="K332" i="8" s="1"/>
  <c r="J332" i="8"/>
  <c r="H333" i="8"/>
  <c r="I333" i="8"/>
  <c r="K333" i="8" s="1"/>
  <c r="J333" i="8"/>
  <c r="H334" i="8"/>
  <c r="I334" i="8"/>
  <c r="K334" i="8" s="1"/>
  <c r="J334" i="8"/>
  <c r="H335" i="8"/>
  <c r="I335" i="8"/>
  <c r="K335" i="8" s="1"/>
  <c r="J335" i="8"/>
  <c r="H336" i="8"/>
  <c r="I336" i="8"/>
  <c r="K336" i="8" s="1"/>
  <c r="J336" i="8"/>
  <c r="H337" i="8"/>
  <c r="I337" i="8"/>
  <c r="K337" i="8" s="1"/>
  <c r="J337" i="8"/>
  <c r="H338" i="8"/>
  <c r="I338" i="8"/>
  <c r="K338" i="8" s="1"/>
  <c r="J338" i="8"/>
  <c r="H339" i="8"/>
  <c r="I339" i="8"/>
  <c r="K339" i="8" s="1"/>
  <c r="J339" i="8"/>
  <c r="H340" i="8"/>
  <c r="I340" i="8"/>
  <c r="K340" i="8" s="1"/>
  <c r="J340" i="8"/>
  <c r="H341" i="8"/>
  <c r="I341" i="8"/>
  <c r="K341" i="8" s="1"/>
  <c r="J341" i="8"/>
  <c r="H342" i="8"/>
  <c r="I342" i="8"/>
  <c r="K342" i="8" s="1"/>
  <c r="J342" i="8"/>
  <c r="H343" i="8"/>
  <c r="I343" i="8"/>
  <c r="K343" i="8" s="1"/>
  <c r="J343" i="8"/>
  <c r="H344" i="8"/>
  <c r="I344" i="8"/>
  <c r="K344" i="8" s="1"/>
  <c r="J344" i="8"/>
  <c r="H345" i="8"/>
  <c r="I345" i="8"/>
  <c r="K345" i="8" s="1"/>
  <c r="J345" i="8"/>
  <c r="H346" i="8"/>
  <c r="I346" i="8"/>
  <c r="K346" i="8" s="1"/>
  <c r="J346" i="8"/>
  <c r="H347" i="8"/>
  <c r="I347" i="8"/>
  <c r="K347" i="8" s="1"/>
  <c r="J347" i="8"/>
  <c r="H348" i="8"/>
  <c r="I348" i="8"/>
  <c r="K348" i="8" s="1"/>
  <c r="J348" i="8"/>
  <c r="H349" i="8"/>
  <c r="I349" i="8"/>
  <c r="K349" i="8" s="1"/>
  <c r="J349" i="8"/>
  <c r="H350" i="8"/>
  <c r="I350" i="8"/>
  <c r="K350" i="8" s="1"/>
  <c r="J350" i="8"/>
  <c r="H351" i="8"/>
  <c r="I351" i="8"/>
  <c r="K351" i="8" s="1"/>
  <c r="J351" i="8"/>
  <c r="H352" i="8"/>
  <c r="I352" i="8"/>
  <c r="K352" i="8" s="1"/>
  <c r="J352" i="8"/>
  <c r="H353" i="8"/>
  <c r="I353" i="8"/>
  <c r="K353" i="8" s="1"/>
  <c r="J353" i="8"/>
  <c r="H354" i="8"/>
  <c r="I354" i="8"/>
  <c r="J354" i="8"/>
  <c r="K354" i="8"/>
  <c r="H355" i="8"/>
  <c r="I355" i="8"/>
  <c r="J355" i="8"/>
  <c r="K355" i="8"/>
  <c r="H356" i="8"/>
  <c r="I356" i="8"/>
  <c r="J356" i="8"/>
  <c r="K356" i="8"/>
  <c r="H357" i="8"/>
  <c r="I357" i="8"/>
  <c r="J357" i="8"/>
  <c r="K357" i="8"/>
  <c r="H358" i="8"/>
  <c r="I358" i="8"/>
  <c r="J358" i="8"/>
  <c r="K358" i="8"/>
  <c r="H359" i="8"/>
  <c r="I359" i="8"/>
  <c r="J359" i="8"/>
  <c r="K359" i="8"/>
  <c r="H360" i="8"/>
  <c r="I360" i="8"/>
  <c r="J360" i="8"/>
  <c r="K360" i="8"/>
  <c r="H361" i="8"/>
  <c r="I361" i="8"/>
  <c r="J361" i="8"/>
  <c r="K361" i="8"/>
  <c r="H362" i="8"/>
  <c r="I362" i="8"/>
  <c r="J362" i="8"/>
  <c r="K362" i="8"/>
  <c r="H363" i="8"/>
  <c r="I363" i="8"/>
  <c r="J363" i="8"/>
  <c r="K363" i="8"/>
  <c r="H364" i="8"/>
  <c r="I364" i="8"/>
  <c r="J364" i="8"/>
  <c r="K364" i="8"/>
  <c r="H365" i="8"/>
  <c r="I365" i="8"/>
  <c r="J365" i="8"/>
  <c r="K365" i="8"/>
  <c r="H366" i="8"/>
  <c r="I366" i="8"/>
  <c r="J366" i="8"/>
  <c r="K366" i="8"/>
  <c r="H367" i="8"/>
  <c r="I367" i="8"/>
  <c r="J367" i="8"/>
  <c r="K367" i="8"/>
  <c r="H368" i="8"/>
  <c r="I368" i="8"/>
  <c r="J368" i="8"/>
  <c r="K368" i="8"/>
  <c r="H369" i="8"/>
  <c r="I369" i="8"/>
  <c r="J369" i="8"/>
  <c r="K369" i="8"/>
  <c r="H370" i="8"/>
  <c r="I370" i="8"/>
  <c r="J370" i="8"/>
  <c r="K370" i="8"/>
  <c r="H371" i="8"/>
  <c r="I371" i="8"/>
  <c r="J371" i="8"/>
  <c r="K371" i="8"/>
  <c r="H372" i="8"/>
  <c r="I372" i="8"/>
  <c r="J372" i="8"/>
  <c r="K372" i="8"/>
  <c r="H373" i="8"/>
  <c r="I373" i="8"/>
  <c r="J373" i="8"/>
  <c r="K373" i="8"/>
  <c r="H374" i="8"/>
  <c r="I374" i="8"/>
  <c r="J374" i="8"/>
  <c r="K374" i="8"/>
  <c r="H375" i="8"/>
  <c r="I375" i="8"/>
  <c r="J375" i="8"/>
  <c r="K375" i="8"/>
  <c r="H376" i="8"/>
  <c r="I376" i="8"/>
  <c r="J376" i="8"/>
  <c r="K376" i="8"/>
  <c r="H377" i="8"/>
  <c r="I377" i="8"/>
  <c r="J377" i="8"/>
  <c r="K377" i="8"/>
  <c r="H378" i="8"/>
  <c r="I378" i="8"/>
  <c r="J378" i="8"/>
  <c r="K378" i="8"/>
  <c r="H379" i="8"/>
  <c r="I379" i="8"/>
  <c r="J379" i="8"/>
  <c r="K379" i="8"/>
  <c r="H380" i="8"/>
  <c r="I380" i="8"/>
  <c r="J380" i="8"/>
  <c r="K380" i="8"/>
  <c r="H381" i="8"/>
  <c r="I381" i="8"/>
  <c r="J381" i="8"/>
  <c r="K381" i="8"/>
  <c r="H382" i="8"/>
  <c r="I382" i="8"/>
  <c r="J382" i="8"/>
  <c r="K382" i="8"/>
  <c r="H383" i="8"/>
  <c r="I383" i="8"/>
  <c r="J383" i="8"/>
  <c r="K383" i="8"/>
  <c r="H384" i="8"/>
  <c r="I384" i="8"/>
  <c r="J384" i="8"/>
  <c r="K384" i="8"/>
  <c r="H385" i="8"/>
  <c r="I385" i="8"/>
  <c r="J385" i="8"/>
  <c r="K385" i="8"/>
  <c r="H386" i="8"/>
  <c r="I386" i="8"/>
  <c r="J386" i="8"/>
  <c r="K386" i="8"/>
  <c r="H387" i="8"/>
  <c r="I387" i="8"/>
  <c r="J387" i="8"/>
  <c r="K387" i="8"/>
  <c r="H388" i="8"/>
  <c r="I388" i="8"/>
  <c r="J388" i="8"/>
  <c r="K388" i="8"/>
  <c r="H389" i="8"/>
  <c r="I389" i="8"/>
  <c r="J389" i="8"/>
  <c r="K389" i="8"/>
  <c r="H390" i="8"/>
  <c r="I390" i="8"/>
  <c r="J390" i="8"/>
  <c r="K390" i="8"/>
  <c r="H391" i="8"/>
  <c r="I391" i="8"/>
  <c r="J391" i="8"/>
  <c r="K391" i="8"/>
  <c r="H392" i="8"/>
  <c r="I392" i="8"/>
  <c r="J392" i="8"/>
  <c r="K392" i="8"/>
  <c r="H393" i="8"/>
  <c r="I393" i="8"/>
  <c r="J393" i="8"/>
  <c r="K393" i="8"/>
  <c r="H394" i="8"/>
  <c r="I394" i="8"/>
  <c r="J394" i="8"/>
  <c r="K394" i="8"/>
  <c r="H395" i="8"/>
  <c r="I395" i="8"/>
  <c r="J395" i="8"/>
  <c r="K395" i="8"/>
  <c r="H396" i="8"/>
  <c r="I396" i="8"/>
  <c r="J396" i="8"/>
  <c r="K396" i="8"/>
  <c r="H397" i="8"/>
  <c r="I397" i="8"/>
  <c r="J397" i="8"/>
  <c r="K397" i="8"/>
  <c r="H398" i="8"/>
  <c r="I398" i="8"/>
  <c r="J398" i="8"/>
  <c r="K398" i="8"/>
  <c r="H399" i="8"/>
  <c r="I399" i="8"/>
  <c r="J399" i="8"/>
  <c r="K399" i="8"/>
  <c r="H400" i="8"/>
  <c r="I400" i="8"/>
  <c r="J400" i="8"/>
  <c r="K400" i="8"/>
  <c r="H401" i="8"/>
  <c r="I401" i="8"/>
  <c r="J401" i="8"/>
  <c r="K401" i="8"/>
  <c r="H402" i="8"/>
  <c r="I402" i="8"/>
  <c r="J402" i="8"/>
  <c r="K402" i="8"/>
  <c r="H403" i="8"/>
  <c r="I403" i="8"/>
  <c r="J403" i="8"/>
  <c r="K403" i="8"/>
  <c r="H404" i="8"/>
  <c r="I404" i="8"/>
  <c r="J404" i="8"/>
  <c r="K404" i="8"/>
  <c r="H405" i="8"/>
  <c r="I405" i="8"/>
  <c r="J405" i="8"/>
  <c r="K405" i="8"/>
  <c r="H406" i="8"/>
  <c r="I406" i="8"/>
  <c r="J406" i="8"/>
  <c r="K406" i="8"/>
  <c r="H407" i="8"/>
  <c r="I407" i="8"/>
  <c r="J407" i="8"/>
  <c r="K407" i="8"/>
  <c r="H408" i="8"/>
  <c r="I408" i="8"/>
  <c r="J408" i="8"/>
  <c r="K408" i="8"/>
  <c r="H409" i="8"/>
  <c r="I409" i="8"/>
  <c r="J409" i="8"/>
  <c r="K409" i="8"/>
  <c r="H410" i="8"/>
  <c r="I410" i="8"/>
  <c r="J410" i="8"/>
  <c r="K410" i="8"/>
  <c r="H411" i="8"/>
  <c r="I411" i="8"/>
  <c r="J411" i="8"/>
  <c r="K411" i="8"/>
  <c r="H412" i="8"/>
  <c r="I412" i="8"/>
  <c r="J412" i="8"/>
  <c r="K412" i="8"/>
  <c r="H413" i="8"/>
  <c r="I413" i="8"/>
  <c r="J413" i="8"/>
  <c r="K413" i="8"/>
  <c r="H414" i="8"/>
  <c r="I414" i="8"/>
  <c r="J414" i="8"/>
  <c r="K414" i="8"/>
  <c r="H415" i="8"/>
  <c r="I415" i="8"/>
  <c r="J415" i="8"/>
  <c r="K415" i="8"/>
  <c r="H416" i="8"/>
  <c r="I416" i="8"/>
  <c r="J416" i="8"/>
  <c r="K416" i="8"/>
  <c r="H417" i="8"/>
  <c r="I417" i="8"/>
  <c r="J417" i="8"/>
  <c r="K417" i="8"/>
  <c r="H418" i="8"/>
  <c r="I418" i="8"/>
  <c r="J418" i="8"/>
  <c r="K418" i="8"/>
  <c r="H419" i="8"/>
  <c r="I419" i="8"/>
  <c r="J419" i="8"/>
  <c r="K419" i="8"/>
  <c r="H420" i="8"/>
  <c r="I420" i="8"/>
  <c r="J420" i="8"/>
  <c r="K420" i="8"/>
  <c r="H421" i="8"/>
  <c r="I421" i="8"/>
  <c r="J421" i="8"/>
  <c r="K421" i="8"/>
  <c r="H422" i="8"/>
  <c r="I422" i="8"/>
  <c r="J422" i="8"/>
  <c r="K422" i="8"/>
  <c r="H423" i="8"/>
  <c r="I423" i="8"/>
  <c r="J423" i="8"/>
  <c r="K423" i="8"/>
  <c r="H424" i="8"/>
  <c r="I424" i="8"/>
  <c r="J424" i="8"/>
  <c r="K424" i="8"/>
  <c r="H425" i="8"/>
  <c r="I425" i="8"/>
  <c r="J425" i="8"/>
  <c r="K425" i="8"/>
  <c r="H426" i="8"/>
  <c r="I426" i="8"/>
  <c r="J426" i="8"/>
  <c r="K426" i="8"/>
  <c r="H427" i="8"/>
  <c r="I427" i="8"/>
  <c r="J427" i="8"/>
  <c r="K427" i="8"/>
  <c r="H428" i="8"/>
  <c r="I428" i="8"/>
  <c r="J428" i="8"/>
  <c r="K428" i="8"/>
  <c r="H429" i="8"/>
  <c r="I429" i="8"/>
  <c r="J429" i="8"/>
  <c r="K429" i="8"/>
  <c r="H430" i="8"/>
  <c r="I430" i="8"/>
  <c r="J430" i="8"/>
  <c r="K430" i="8"/>
  <c r="H431" i="8"/>
  <c r="I431" i="8"/>
  <c r="J431" i="8"/>
  <c r="K431" i="8"/>
  <c r="H432" i="8"/>
  <c r="I432" i="8"/>
  <c r="J432" i="8"/>
  <c r="K432" i="8"/>
  <c r="H433" i="8"/>
  <c r="I433" i="8"/>
  <c r="J433" i="8"/>
  <c r="K433" i="8"/>
  <c r="H434" i="8"/>
  <c r="I434" i="8"/>
  <c r="J434" i="8"/>
  <c r="K434" i="8"/>
  <c r="H435" i="8"/>
  <c r="I435" i="8"/>
  <c r="J435" i="8"/>
  <c r="K435" i="8"/>
  <c r="H436" i="8"/>
  <c r="I436" i="8"/>
  <c r="J436" i="8"/>
  <c r="K436" i="8"/>
  <c r="H437" i="8"/>
  <c r="I437" i="8"/>
  <c r="J437" i="8"/>
  <c r="K437" i="8"/>
  <c r="H438" i="8"/>
  <c r="I438" i="8"/>
  <c r="J438" i="8"/>
  <c r="K438" i="8"/>
  <c r="H439" i="8"/>
  <c r="I439" i="8"/>
  <c r="J439" i="8"/>
  <c r="K439" i="8"/>
  <c r="H440" i="8"/>
  <c r="I440" i="8"/>
  <c r="J440" i="8"/>
  <c r="K440" i="8"/>
  <c r="H441" i="8"/>
  <c r="I441" i="8"/>
  <c r="J441" i="8"/>
  <c r="K441" i="8"/>
  <c r="H442" i="8"/>
  <c r="I442" i="8"/>
  <c r="J442" i="8"/>
  <c r="K442" i="8"/>
  <c r="H443" i="8"/>
  <c r="I443" i="8"/>
  <c r="J443" i="8"/>
  <c r="K443" i="8"/>
  <c r="H444" i="8"/>
  <c r="I444" i="8"/>
  <c r="J444" i="8"/>
  <c r="K444" i="8"/>
  <c r="H445" i="8"/>
  <c r="I445" i="8"/>
  <c r="J445" i="8"/>
  <c r="K445" i="8"/>
  <c r="H446" i="8"/>
  <c r="I446" i="8"/>
  <c r="J446" i="8"/>
  <c r="K446" i="8"/>
  <c r="H447" i="8"/>
  <c r="I447" i="8"/>
  <c r="J447" i="8"/>
  <c r="K447" i="8"/>
  <c r="H448" i="8"/>
  <c r="I448" i="8"/>
  <c r="J448" i="8"/>
  <c r="K448" i="8"/>
  <c r="H449" i="8"/>
  <c r="I449" i="8"/>
  <c r="J449" i="8"/>
  <c r="K449" i="8"/>
  <c r="H450" i="8"/>
  <c r="I450" i="8"/>
  <c r="J450" i="8"/>
  <c r="K450" i="8"/>
  <c r="H451" i="8"/>
  <c r="I451" i="8"/>
  <c r="J451" i="8"/>
  <c r="K451" i="8"/>
  <c r="H452" i="8"/>
  <c r="I452" i="8"/>
  <c r="J452" i="8"/>
  <c r="K452" i="8"/>
  <c r="H453" i="8"/>
  <c r="I453" i="8"/>
  <c r="J453" i="8"/>
  <c r="K453" i="8"/>
  <c r="H454" i="8"/>
  <c r="I454" i="8"/>
  <c r="J454" i="8"/>
  <c r="K454" i="8"/>
  <c r="H455" i="8"/>
  <c r="I455" i="8"/>
  <c r="J455" i="8"/>
  <c r="K455" i="8"/>
  <c r="H456" i="8"/>
  <c r="I456" i="8"/>
  <c r="J456" i="8"/>
  <c r="K456" i="8"/>
  <c r="H457" i="8"/>
  <c r="I457" i="8"/>
  <c r="J457" i="8"/>
  <c r="K457" i="8"/>
  <c r="H458" i="8"/>
  <c r="I458" i="8"/>
  <c r="J458" i="8"/>
  <c r="K458" i="8"/>
  <c r="H459" i="8"/>
  <c r="I459" i="8"/>
  <c r="J459" i="8"/>
  <c r="K459" i="8"/>
  <c r="H460" i="8"/>
  <c r="I460" i="8"/>
  <c r="J460" i="8"/>
  <c r="K460" i="8"/>
  <c r="H461" i="8"/>
  <c r="I461" i="8"/>
  <c r="J461" i="8"/>
  <c r="K461" i="8"/>
  <c r="H462" i="8"/>
  <c r="I462" i="8"/>
  <c r="J462" i="8"/>
  <c r="K462" i="8"/>
  <c r="H463" i="8"/>
  <c r="I463" i="8"/>
  <c r="J463" i="8"/>
  <c r="K463" i="8"/>
  <c r="H464" i="8"/>
  <c r="I464" i="8"/>
  <c r="J464" i="8"/>
  <c r="K464" i="8"/>
  <c r="H465" i="8"/>
  <c r="I465" i="8"/>
  <c r="J465" i="8"/>
  <c r="K465" i="8"/>
  <c r="H466" i="8"/>
  <c r="I466" i="8"/>
  <c r="J466" i="8"/>
  <c r="K466" i="8"/>
  <c r="H467" i="8"/>
  <c r="I467" i="8"/>
  <c r="J467" i="8"/>
  <c r="K467" i="8"/>
  <c r="H468" i="8"/>
  <c r="I468" i="8"/>
  <c r="J468" i="8"/>
  <c r="K468" i="8"/>
  <c r="H469" i="8"/>
  <c r="I469" i="8"/>
  <c r="J469" i="8"/>
  <c r="K469" i="8"/>
  <c r="H470" i="8"/>
  <c r="I470" i="8"/>
  <c r="J470" i="8"/>
  <c r="K470" i="8"/>
  <c r="H471" i="8"/>
  <c r="I471" i="8"/>
  <c r="J471" i="8"/>
  <c r="K471" i="8"/>
  <c r="H472" i="8"/>
  <c r="I472" i="8"/>
  <c r="J472" i="8"/>
  <c r="K472" i="8"/>
  <c r="H473" i="8"/>
  <c r="I473" i="8"/>
  <c r="J473" i="8"/>
  <c r="K473" i="8"/>
  <c r="H474" i="8"/>
  <c r="I474" i="8"/>
  <c r="J474" i="8"/>
  <c r="K474" i="8"/>
  <c r="H475" i="8"/>
  <c r="I475" i="8"/>
  <c r="J475" i="8"/>
  <c r="K475" i="8"/>
  <c r="H476" i="8"/>
  <c r="I476" i="8"/>
  <c r="J476" i="8"/>
  <c r="K476" i="8"/>
  <c r="H477" i="8"/>
  <c r="I477" i="8"/>
  <c r="J477" i="8"/>
  <c r="K477" i="8"/>
  <c r="H478" i="8"/>
  <c r="I478" i="8"/>
  <c r="J478" i="8"/>
  <c r="K478" i="8"/>
  <c r="H479" i="8"/>
  <c r="I479" i="8"/>
  <c r="J479" i="8"/>
  <c r="K479" i="8"/>
  <c r="H480" i="8"/>
  <c r="I480" i="8"/>
  <c r="J480" i="8"/>
  <c r="K480" i="8"/>
  <c r="H481" i="8"/>
  <c r="I481" i="8"/>
  <c r="J481" i="8"/>
  <c r="K481" i="8"/>
  <c r="H482" i="8"/>
  <c r="I482" i="8"/>
  <c r="J482" i="8"/>
  <c r="K482" i="8"/>
  <c r="H483" i="8"/>
  <c r="I483" i="8"/>
  <c r="J483" i="8"/>
  <c r="K483" i="8"/>
  <c r="H484" i="8"/>
  <c r="I484" i="8"/>
  <c r="J484" i="8"/>
  <c r="K484" i="8"/>
  <c r="H485" i="8"/>
  <c r="I485" i="8"/>
  <c r="J485" i="8"/>
  <c r="K485" i="8"/>
  <c r="H486" i="8"/>
  <c r="I486" i="8"/>
  <c r="J486" i="8"/>
  <c r="K486" i="8"/>
  <c r="H487" i="8"/>
  <c r="I487" i="8"/>
  <c r="J487" i="8"/>
  <c r="K487" i="8"/>
  <c r="H488" i="8"/>
  <c r="I488" i="8"/>
  <c r="J488" i="8"/>
  <c r="K488" i="8"/>
  <c r="H489" i="8"/>
  <c r="I489" i="8"/>
  <c r="J489" i="8"/>
  <c r="K489" i="8"/>
  <c r="H490" i="8"/>
  <c r="I490" i="8"/>
  <c r="J490" i="8"/>
  <c r="K490" i="8"/>
  <c r="H491" i="8"/>
  <c r="I491" i="8"/>
  <c r="J491" i="8"/>
  <c r="K491" i="8"/>
  <c r="H492" i="8"/>
  <c r="I492" i="8"/>
  <c r="J492" i="8"/>
  <c r="K492" i="8"/>
  <c r="H493" i="8"/>
  <c r="I493" i="8"/>
  <c r="J493" i="8"/>
  <c r="K493" i="8"/>
  <c r="H494" i="8"/>
  <c r="I494" i="8"/>
  <c r="J494" i="8"/>
  <c r="K494" i="8"/>
  <c r="H495" i="8"/>
  <c r="I495" i="8"/>
  <c r="J495" i="8"/>
  <c r="K495" i="8"/>
  <c r="H496" i="8"/>
  <c r="I496" i="8"/>
  <c r="J496" i="8"/>
  <c r="K496" i="8"/>
  <c r="H497" i="8"/>
  <c r="I497" i="8"/>
  <c r="J497" i="8"/>
  <c r="K497" i="8"/>
  <c r="H498" i="8"/>
  <c r="I498" i="8"/>
  <c r="J498" i="8"/>
  <c r="K498" i="8"/>
  <c r="H499" i="8"/>
  <c r="I499" i="8"/>
  <c r="J499" i="8"/>
  <c r="K499" i="8"/>
  <c r="H500" i="8"/>
  <c r="I500" i="8"/>
  <c r="J500" i="8"/>
  <c r="K500" i="8"/>
  <c r="H501" i="8"/>
  <c r="I501" i="8"/>
  <c r="J501" i="8"/>
  <c r="K501" i="8"/>
  <c r="H502" i="8"/>
  <c r="I502" i="8"/>
  <c r="J502" i="8"/>
  <c r="K502" i="8"/>
  <c r="H503" i="8"/>
  <c r="I503" i="8"/>
  <c r="J503" i="8"/>
  <c r="K503" i="8"/>
  <c r="H504" i="8"/>
  <c r="I504" i="8"/>
  <c r="J504" i="8"/>
  <c r="K504" i="8"/>
  <c r="H505" i="8"/>
  <c r="I505" i="8"/>
  <c r="J505" i="8"/>
  <c r="K505" i="8"/>
  <c r="H506" i="8"/>
  <c r="I506" i="8"/>
  <c r="J506" i="8"/>
  <c r="K506" i="8"/>
  <c r="H507" i="8"/>
  <c r="I507" i="8"/>
  <c r="J507" i="8"/>
  <c r="K507" i="8"/>
  <c r="H508" i="8"/>
  <c r="I508" i="8"/>
  <c r="J508" i="8"/>
  <c r="K508" i="8"/>
  <c r="H509" i="8"/>
  <c r="I509" i="8"/>
  <c r="J509" i="8"/>
  <c r="K509" i="8"/>
  <c r="H510" i="8"/>
  <c r="I510" i="8"/>
  <c r="J510" i="8"/>
  <c r="K510" i="8"/>
  <c r="H511" i="8"/>
  <c r="I511" i="8"/>
  <c r="J511" i="8"/>
  <c r="K511" i="8"/>
  <c r="H512" i="8"/>
  <c r="I512" i="8"/>
  <c r="J512" i="8"/>
  <c r="K512" i="8"/>
  <c r="H513" i="8"/>
  <c r="I513" i="8"/>
  <c r="J513" i="8"/>
  <c r="K513" i="8"/>
  <c r="H514" i="8"/>
  <c r="I514" i="8"/>
  <c r="J514" i="8"/>
  <c r="K514" i="8"/>
  <c r="H515" i="8"/>
  <c r="I515" i="8"/>
  <c r="J515" i="8"/>
  <c r="K515" i="8"/>
  <c r="H516" i="8"/>
  <c r="I516" i="8"/>
  <c r="J516" i="8"/>
  <c r="K516" i="8"/>
  <c r="H517" i="8"/>
  <c r="I517" i="8"/>
  <c r="J517" i="8"/>
  <c r="K517" i="8"/>
  <c r="H518" i="8"/>
  <c r="I518" i="8"/>
  <c r="J518" i="8"/>
  <c r="K518" i="8"/>
  <c r="H519" i="8"/>
  <c r="I519" i="8"/>
  <c r="J519" i="8"/>
  <c r="K519" i="8"/>
  <c r="H520" i="8"/>
  <c r="I520" i="8"/>
  <c r="J520" i="8"/>
  <c r="K520" i="8"/>
  <c r="H521" i="8"/>
  <c r="I521" i="8"/>
  <c r="J521" i="8"/>
  <c r="K521" i="8"/>
  <c r="H522" i="8"/>
  <c r="I522" i="8"/>
  <c r="J522" i="8"/>
  <c r="K522" i="8"/>
  <c r="H523" i="8"/>
  <c r="I523" i="8"/>
  <c r="J523" i="8"/>
  <c r="K523" i="8"/>
  <c r="H524" i="8"/>
  <c r="I524" i="8"/>
  <c r="J524" i="8"/>
  <c r="K524" i="8"/>
  <c r="H525" i="8"/>
  <c r="I525" i="8"/>
  <c r="J525" i="8"/>
  <c r="K525" i="8"/>
  <c r="H526" i="8"/>
  <c r="I526" i="8"/>
  <c r="J526" i="8"/>
  <c r="K526" i="8"/>
  <c r="H527" i="8"/>
  <c r="I527" i="8"/>
  <c r="J527" i="8"/>
  <c r="K527" i="8"/>
  <c r="H528" i="8"/>
  <c r="I528" i="8"/>
  <c r="J528" i="8"/>
  <c r="K528" i="8"/>
  <c r="H529" i="8"/>
  <c r="I529" i="8"/>
  <c r="J529" i="8"/>
  <c r="K529" i="8"/>
  <c r="H530" i="8"/>
  <c r="I530" i="8"/>
  <c r="J530" i="8"/>
  <c r="K530" i="8"/>
  <c r="H531" i="8"/>
  <c r="J531" i="8" s="1"/>
  <c r="I531" i="8"/>
  <c r="K531" i="8"/>
  <c r="H532" i="8"/>
  <c r="I532" i="8"/>
  <c r="J532" i="8"/>
  <c r="K532" i="8"/>
  <c r="H533" i="8"/>
  <c r="I533" i="8"/>
  <c r="J533" i="8"/>
  <c r="K533" i="8"/>
  <c r="H534" i="8"/>
  <c r="I534" i="8"/>
  <c r="J534" i="8"/>
  <c r="K534" i="8"/>
  <c r="H535" i="8"/>
  <c r="I535" i="8"/>
  <c r="J535" i="8"/>
  <c r="K535" i="8"/>
  <c r="H536" i="8"/>
  <c r="I536" i="8"/>
  <c r="J536" i="8"/>
  <c r="K536" i="8"/>
  <c r="H537" i="8"/>
  <c r="I537" i="8"/>
  <c r="J537" i="8"/>
  <c r="K537" i="8"/>
  <c r="H538" i="8"/>
  <c r="I538" i="8"/>
  <c r="J538" i="8"/>
  <c r="K538" i="8"/>
  <c r="H539" i="8"/>
  <c r="I539" i="8"/>
  <c r="J539" i="8"/>
  <c r="K539" i="8"/>
  <c r="H540" i="8"/>
  <c r="I540" i="8"/>
  <c r="J540" i="8"/>
  <c r="K540" i="8"/>
  <c r="H541" i="8"/>
  <c r="I541" i="8"/>
  <c r="J541" i="8"/>
  <c r="K541" i="8"/>
  <c r="H542" i="8"/>
  <c r="I542" i="8"/>
  <c r="J542" i="8"/>
  <c r="K542" i="8"/>
  <c r="H543" i="8"/>
  <c r="I543" i="8"/>
  <c r="J543" i="8"/>
  <c r="K543" i="8"/>
  <c r="H544" i="8"/>
  <c r="I544" i="8"/>
  <c r="J544" i="8"/>
  <c r="K544" i="8"/>
  <c r="H545" i="8"/>
  <c r="I545" i="8"/>
  <c r="J545" i="8"/>
  <c r="K545" i="8"/>
  <c r="H546" i="8"/>
  <c r="I546" i="8"/>
  <c r="J546" i="8"/>
  <c r="K546" i="8"/>
  <c r="H547" i="8"/>
  <c r="I547" i="8"/>
  <c r="J547" i="8"/>
  <c r="K547" i="8"/>
  <c r="H548" i="8"/>
  <c r="J548" i="8" s="1"/>
  <c r="I548" i="8"/>
  <c r="K548" i="8"/>
  <c r="H549" i="8"/>
  <c r="I549" i="8"/>
  <c r="J549" i="8"/>
  <c r="K549" i="8"/>
  <c r="H550" i="8"/>
  <c r="I550" i="8"/>
  <c r="J550" i="8"/>
  <c r="K550" i="8"/>
  <c r="H551" i="8"/>
  <c r="I551" i="8"/>
  <c r="J551" i="8"/>
  <c r="K551" i="8"/>
  <c r="H552" i="8"/>
  <c r="I552" i="8"/>
  <c r="J552" i="8"/>
  <c r="K552" i="8"/>
  <c r="H553" i="8"/>
  <c r="I553" i="8"/>
  <c r="J553" i="8"/>
  <c r="K553" i="8"/>
  <c r="H554" i="8"/>
  <c r="I554" i="8"/>
  <c r="J554" i="8"/>
  <c r="K554" i="8"/>
  <c r="H555" i="8"/>
  <c r="I555" i="8"/>
  <c r="J555" i="8"/>
  <c r="K555" i="8"/>
  <c r="H556" i="8"/>
  <c r="I556" i="8"/>
  <c r="J556" i="8"/>
  <c r="K556" i="8"/>
  <c r="H557" i="8"/>
  <c r="I557" i="8"/>
  <c r="J557" i="8"/>
  <c r="K557" i="8"/>
  <c r="H558" i="8"/>
  <c r="I558" i="8"/>
  <c r="J558" i="8"/>
  <c r="K558" i="8"/>
  <c r="H559" i="8"/>
  <c r="I559" i="8"/>
  <c r="J559" i="8"/>
  <c r="K559" i="8"/>
  <c r="H560" i="8"/>
  <c r="I560" i="8"/>
  <c r="J560" i="8"/>
  <c r="K560" i="8"/>
  <c r="H561" i="8"/>
  <c r="I561" i="8"/>
  <c r="J561" i="8"/>
  <c r="K561" i="8"/>
  <c r="H562" i="8"/>
  <c r="I562" i="8"/>
  <c r="J562" i="8"/>
  <c r="K562" i="8"/>
  <c r="H563" i="8"/>
  <c r="I563" i="8"/>
  <c r="J563" i="8"/>
  <c r="K563" i="8"/>
  <c r="H564" i="8"/>
  <c r="I564" i="8"/>
  <c r="J564" i="8"/>
  <c r="K564" i="8"/>
  <c r="H565" i="8"/>
  <c r="I565" i="8"/>
  <c r="J565" i="8"/>
  <c r="K565" i="8"/>
  <c r="H566" i="8"/>
  <c r="I566" i="8"/>
  <c r="J566" i="8"/>
  <c r="K566" i="8"/>
  <c r="H567" i="8"/>
  <c r="I567" i="8"/>
  <c r="J567" i="8"/>
  <c r="K567" i="8"/>
  <c r="H568" i="8"/>
  <c r="I568" i="8"/>
  <c r="J568" i="8"/>
  <c r="K568" i="8"/>
  <c r="H569" i="8"/>
  <c r="I569" i="8"/>
  <c r="J569" i="8"/>
  <c r="K569" i="8"/>
  <c r="H570" i="8"/>
  <c r="I570" i="8"/>
  <c r="J570" i="8"/>
  <c r="K570" i="8"/>
  <c r="H571" i="8"/>
  <c r="I571" i="8"/>
  <c r="J571" i="8"/>
  <c r="K571" i="8"/>
  <c r="H572" i="8"/>
  <c r="I572" i="8"/>
  <c r="J572" i="8"/>
  <c r="K572" i="8"/>
  <c r="H573" i="8"/>
  <c r="I573" i="8"/>
  <c r="J573" i="8"/>
  <c r="K573" i="8"/>
  <c r="H574" i="8"/>
  <c r="I574" i="8"/>
  <c r="J574" i="8"/>
  <c r="K574" i="8"/>
  <c r="H575" i="8"/>
  <c r="I575" i="8"/>
  <c r="J575" i="8"/>
  <c r="K575" i="8"/>
  <c r="H576" i="8"/>
  <c r="I576" i="8"/>
  <c r="J576" i="8"/>
  <c r="K576" i="8"/>
  <c r="H577" i="8"/>
  <c r="I577" i="8"/>
  <c r="J577" i="8"/>
  <c r="K577" i="8"/>
  <c r="H578" i="8"/>
  <c r="I578" i="8"/>
  <c r="J578" i="8"/>
  <c r="K578" i="8"/>
  <c r="H579" i="8"/>
  <c r="I579" i="8"/>
  <c r="J579" i="8"/>
  <c r="K579" i="8"/>
  <c r="H580" i="8"/>
  <c r="I580" i="8"/>
  <c r="J580" i="8"/>
  <c r="K580" i="8"/>
  <c r="H581" i="8"/>
  <c r="I581" i="8"/>
  <c r="J581" i="8"/>
  <c r="K581" i="8"/>
  <c r="H582" i="8"/>
  <c r="I582" i="8"/>
  <c r="J582" i="8"/>
  <c r="K582" i="8"/>
  <c r="H583" i="8"/>
  <c r="I583" i="8"/>
  <c r="J583" i="8"/>
  <c r="K583" i="8"/>
  <c r="H584" i="8"/>
  <c r="I584" i="8"/>
  <c r="J584" i="8"/>
  <c r="K584" i="8"/>
  <c r="H585" i="8"/>
  <c r="I585" i="8"/>
  <c r="J585" i="8"/>
  <c r="K585" i="8"/>
  <c r="H586" i="8"/>
  <c r="I586" i="8"/>
  <c r="J586" i="8"/>
  <c r="K586" i="8"/>
  <c r="H587" i="8"/>
  <c r="I587" i="8"/>
  <c r="J587" i="8"/>
  <c r="K587" i="8"/>
  <c r="H588" i="8"/>
  <c r="I588" i="8"/>
  <c r="J588" i="8"/>
  <c r="K588" i="8"/>
  <c r="H589" i="8"/>
  <c r="I589" i="8"/>
  <c r="J589" i="8"/>
  <c r="K589" i="8"/>
  <c r="H590" i="8"/>
  <c r="I590" i="8"/>
  <c r="J590" i="8"/>
  <c r="K590" i="8"/>
  <c r="H591" i="8"/>
  <c r="I591" i="8"/>
  <c r="J591" i="8"/>
  <c r="K591" i="8"/>
  <c r="H592" i="8"/>
  <c r="I592" i="8"/>
  <c r="J592" i="8"/>
  <c r="K592" i="8"/>
  <c r="H593" i="8"/>
  <c r="I593" i="8"/>
  <c r="J593" i="8"/>
  <c r="K593" i="8"/>
  <c r="H594" i="8"/>
  <c r="I594" i="8"/>
  <c r="J594" i="8"/>
  <c r="K594" i="8"/>
  <c r="H595" i="8"/>
  <c r="I595" i="8"/>
  <c r="J595" i="8"/>
  <c r="K595" i="8"/>
  <c r="H596" i="8"/>
  <c r="I596" i="8"/>
  <c r="J596" i="8"/>
  <c r="K596" i="8"/>
  <c r="H597" i="8"/>
  <c r="I597" i="8"/>
  <c r="J597" i="8"/>
  <c r="K597" i="8"/>
  <c r="H598" i="8"/>
  <c r="I598" i="8"/>
  <c r="J598" i="8"/>
  <c r="K598" i="8"/>
  <c r="H599" i="8"/>
  <c r="I599" i="8"/>
  <c r="J599" i="8"/>
  <c r="K599" i="8"/>
  <c r="H600" i="8"/>
  <c r="I600" i="8"/>
  <c r="J600" i="8"/>
  <c r="K600" i="8"/>
  <c r="H601" i="8"/>
  <c r="I601" i="8"/>
  <c r="J601" i="8"/>
  <c r="K601" i="8"/>
  <c r="H602" i="8"/>
  <c r="I602" i="8"/>
  <c r="J602" i="8"/>
  <c r="K602" i="8"/>
  <c r="H603" i="8"/>
  <c r="I603" i="8"/>
  <c r="J603" i="8"/>
  <c r="K603" i="8"/>
  <c r="H604" i="8"/>
  <c r="I604" i="8"/>
  <c r="J604" i="8"/>
  <c r="K604" i="8"/>
  <c r="H605" i="8"/>
  <c r="I605" i="8"/>
  <c r="J605" i="8"/>
  <c r="K605" i="8"/>
  <c r="H606" i="8"/>
  <c r="I606" i="8"/>
  <c r="J606" i="8"/>
  <c r="K606" i="8"/>
  <c r="H607" i="8"/>
  <c r="I607" i="8"/>
  <c r="J607" i="8"/>
  <c r="K607" i="8"/>
  <c r="H608" i="8"/>
  <c r="I608" i="8"/>
  <c r="J608" i="8"/>
  <c r="K608" i="8"/>
  <c r="H609" i="8"/>
  <c r="I609" i="8"/>
  <c r="J609" i="8"/>
  <c r="K609" i="8"/>
  <c r="H610" i="8"/>
  <c r="I610" i="8"/>
  <c r="J610" i="8"/>
  <c r="K610" i="8"/>
  <c r="H611" i="8"/>
  <c r="I611" i="8"/>
  <c r="J611" i="8"/>
  <c r="K611" i="8"/>
  <c r="H612" i="8"/>
  <c r="I612" i="8"/>
  <c r="J612" i="8"/>
  <c r="K612" i="8"/>
  <c r="H613" i="8"/>
  <c r="I613" i="8"/>
  <c r="J613" i="8"/>
  <c r="K613" i="8"/>
  <c r="H614" i="8"/>
  <c r="I614" i="8"/>
  <c r="J614" i="8"/>
  <c r="K614" i="8"/>
  <c r="H615" i="8"/>
  <c r="I615" i="8"/>
  <c r="J615" i="8"/>
  <c r="K615" i="8"/>
  <c r="H616" i="8"/>
  <c r="I616" i="8"/>
  <c r="J616" i="8"/>
  <c r="K616" i="8"/>
  <c r="H617" i="8"/>
  <c r="I617" i="8"/>
  <c r="J617" i="8"/>
  <c r="K617" i="8"/>
  <c r="H618" i="8"/>
  <c r="I618" i="8"/>
  <c r="J618" i="8"/>
  <c r="K618" i="8"/>
  <c r="H619" i="8"/>
  <c r="I619" i="8"/>
  <c r="J619" i="8"/>
  <c r="K619" i="8"/>
  <c r="H620" i="8"/>
  <c r="I620" i="8"/>
  <c r="J620" i="8"/>
  <c r="K620" i="8"/>
  <c r="H621" i="8"/>
  <c r="I621" i="8"/>
  <c r="J621" i="8"/>
  <c r="K621" i="8"/>
  <c r="H622" i="8"/>
  <c r="I622" i="8"/>
  <c r="J622" i="8"/>
  <c r="K622" i="8"/>
  <c r="H623" i="8"/>
  <c r="I623" i="8"/>
  <c r="J623" i="8"/>
  <c r="K623" i="8"/>
  <c r="H624" i="8"/>
  <c r="I624" i="8"/>
  <c r="J624" i="8"/>
  <c r="K624" i="8"/>
  <c r="H625" i="8"/>
  <c r="I625" i="8"/>
  <c r="J625" i="8"/>
  <c r="K625" i="8"/>
  <c r="H626" i="8"/>
  <c r="I626" i="8"/>
  <c r="J626" i="8"/>
  <c r="K626" i="8"/>
  <c r="H627" i="8"/>
  <c r="I627" i="8"/>
  <c r="J627" i="8"/>
  <c r="K627" i="8"/>
  <c r="H628" i="8"/>
  <c r="I628" i="8"/>
  <c r="J628" i="8"/>
  <c r="K628" i="8"/>
  <c r="H629" i="8"/>
  <c r="I629" i="8"/>
  <c r="J629" i="8"/>
  <c r="K629" i="8"/>
  <c r="H630" i="8"/>
  <c r="I630" i="8"/>
  <c r="J630" i="8"/>
  <c r="K630" i="8"/>
  <c r="H631" i="8"/>
  <c r="I631" i="8"/>
  <c r="J631" i="8"/>
  <c r="K631" i="8"/>
  <c r="H632" i="8"/>
  <c r="I632" i="8"/>
  <c r="J632" i="8"/>
  <c r="K632" i="8"/>
  <c r="H633" i="8"/>
  <c r="I633" i="8"/>
  <c r="J633" i="8"/>
  <c r="K633" i="8"/>
  <c r="H634" i="8"/>
  <c r="I634" i="8"/>
  <c r="J634" i="8"/>
  <c r="K634" i="8"/>
  <c r="H635" i="8"/>
  <c r="I635" i="8"/>
  <c r="J635" i="8"/>
  <c r="K635" i="8"/>
  <c r="H636" i="8"/>
  <c r="I636" i="8"/>
  <c r="J636" i="8"/>
  <c r="K636" i="8"/>
  <c r="H637" i="8"/>
  <c r="I637" i="8"/>
  <c r="J637" i="8"/>
  <c r="K637" i="8"/>
  <c r="H638" i="8"/>
  <c r="I638" i="8"/>
  <c r="J638" i="8"/>
  <c r="K638" i="8"/>
  <c r="H639" i="8"/>
  <c r="I639" i="8"/>
  <c r="J639" i="8"/>
  <c r="K639" i="8"/>
  <c r="H640" i="8"/>
  <c r="I640" i="8"/>
  <c r="J640" i="8"/>
  <c r="K640" i="8"/>
  <c r="H641" i="8"/>
  <c r="I641" i="8"/>
  <c r="J641" i="8"/>
  <c r="K641" i="8"/>
  <c r="H642" i="8"/>
  <c r="I642" i="8"/>
  <c r="J642" i="8"/>
  <c r="K642" i="8"/>
  <c r="H643" i="8"/>
  <c r="I643" i="8"/>
  <c r="J643" i="8"/>
  <c r="K643" i="8"/>
  <c r="H644" i="8"/>
  <c r="I644" i="8"/>
  <c r="J644" i="8"/>
  <c r="K644" i="8"/>
  <c r="H645" i="8"/>
  <c r="I645" i="8"/>
  <c r="J645" i="8"/>
  <c r="K645" i="8"/>
  <c r="H646" i="8"/>
  <c r="I646" i="8"/>
  <c r="J646" i="8"/>
  <c r="K646" i="8"/>
  <c r="H647" i="8"/>
  <c r="I647" i="8"/>
  <c r="J647" i="8"/>
  <c r="K647" i="8"/>
  <c r="H648" i="8"/>
  <c r="I648" i="8"/>
  <c r="J648" i="8"/>
  <c r="K648" i="8"/>
  <c r="H649" i="8"/>
  <c r="I649" i="8"/>
  <c r="J649" i="8"/>
  <c r="K649" i="8"/>
  <c r="H650" i="8"/>
  <c r="I650" i="8"/>
  <c r="J650" i="8"/>
  <c r="K650" i="8"/>
  <c r="H651" i="8"/>
  <c r="I651" i="8"/>
  <c r="J651" i="8"/>
  <c r="K651" i="8"/>
  <c r="H652" i="8"/>
  <c r="I652" i="8"/>
  <c r="J652" i="8"/>
  <c r="K652" i="8"/>
  <c r="H653" i="8"/>
  <c r="I653" i="8"/>
  <c r="J653" i="8"/>
  <c r="K653" i="8"/>
  <c r="H654" i="8"/>
  <c r="I654" i="8"/>
  <c r="J654" i="8"/>
  <c r="K654" i="8"/>
  <c r="H655" i="8"/>
  <c r="I655" i="8"/>
  <c r="J655" i="8"/>
  <c r="K655" i="8"/>
  <c r="H656" i="8"/>
  <c r="I656" i="8"/>
  <c r="J656" i="8"/>
  <c r="K656" i="8"/>
  <c r="H657" i="8"/>
  <c r="I657" i="8"/>
  <c r="J657" i="8"/>
  <c r="K657" i="8"/>
  <c r="H658" i="8"/>
  <c r="I658" i="8"/>
  <c r="J658" i="8"/>
  <c r="K658" i="8"/>
  <c r="H659" i="8"/>
  <c r="I659" i="8"/>
  <c r="J659" i="8"/>
  <c r="K659" i="8"/>
  <c r="H660" i="8"/>
  <c r="I660" i="8"/>
  <c r="J660" i="8"/>
  <c r="K660" i="8"/>
  <c r="H661" i="8"/>
  <c r="I661" i="8"/>
  <c r="J661" i="8"/>
  <c r="K661" i="8"/>
  <c r="H662" i="8"/>
  <c r="I662" i="8"/>
  <c r="J662" i="8"/>
  <c r="K662" i="8"/>
  <c r="H663" i="8"/>
  <c r="I663" i="8"/>
  <c r="J663" i="8"/>
  <c r="K663" i="8"/>
  <c r="H664" i="8"/>
  <c r="I664" i="8"/>
  <c r="J664" i="8"/>
  <c r="K664" i="8"/>
  <c r="H665" i="8"/>
  <c r="I665" i="8"/>
  <c r="J665" i="8"/>
  <c r="K665" i="8"/>
  <c r="H666" i="8"/>
  <c r="I666" i="8"/>
  <c r="J666" i="8"/>
  <c r="K666" i="8"/>
  <c r="H667" i="8"/>
  <c r="I667" i="8"/>
  <c r="J667" i="8"/>
  <c r="K667" i="8"/>
  <c r="H668" i="8"/>
  <c r="I668" i="8"/>
  <c r="J668" i="8"/>
  <c r="K668" i="8"/>
  <c r="H669" i="8"/>
  <c r="I669" i="8"/>
  <c r="J669" i="8"/>
  <c r="K669" i="8"/>
  <c r="H670" i="8"/>
  <c r="I670" i="8"/>
  <c r="J670" i="8"/>
  <c r="K670" i="8"/>
  <c r="H671" i="8"/>
  <c r="I671" i="8"/>
  <c r="J671" i="8"/>
  <c r="K671" i="8"/>
  <c r="H672" i="8"/>
  <c r="I672" i="8"/>
  <c r="J672" i="8"/>
  <c r="K672" i="8"/>
  <c r="H673" i="8"/>
  <c r="I673" i="8"/>
  <c r="J673" i="8"/>
  <c r="K673" i="8"/>
  <c r="H674" i="8"/>
  <c r="I674" i="8"/>
  <c r="J674" i="8"/>
  <c r="K674" i="8"/>
  <c r="H675" i="8"/>
  <c r="I675" i="8"/>
  <c r="J675" i="8"/>
  <c r="K675" i="8"/>
  <c r="H676" i="8"/>
  <c r="I676" i="8"/>
  <c r="J676" i="8"/>
  <c r="K676" i="8"/>
  <c r="H677" i="8"/>
  <c r="I677" i="8"/>
  <c r="J677" i="8"/>
  <c r="K677" i="8"/>
  <c r="H678" i="8"/>
  <c r="I678" i="8"/>
  <c r="J678" i="8"/>
  <c r="K678" i="8"/>
  <c r="H679" i="8"/>
  <c r="I679" i="8"/>
  <c r="J679" i="8"/>
  <c r="K679" i="8"/>
  <c r="H680" i="8"/>
  <c r="I680" i="8"/>
  <c r="J680" i="8"/>
  <c r="K680" i="8"/>
  <c r="H681" i="8"/>
  <c r="I681" i="8"/>
  <c r="J681" i="8"/>
  <c r="K681" i="8"/>
  <c r="H682" i="8"/>
  <c r="I682" i="8"/>
  <c r="J682" i="8"/>
  <c r="K682" i="8"/>
  <c r="H683" i="8"/>
  <c r="I683" i="8"/>
  <c r="J683" i="8"/>
  <c r="K683" i="8"/>
  <c r="H684" i="8"/>
  <c r="I684" i="8"/>
  <c r="J684" i="8"/>
  <c r="K684" i="8"/>
  <c r="H685" i="8"/>
  <c r="I685" i="8"/>
  <c r="J685" i="8"/>
  <c r="K685" i="8"/>
  <c r="H686" i="8"/>
  <c r="I686" i="8"/>
  <c r="J686" i="8"/>
  <c r="K686" i="8"/>
  <c r="H687" i="8"/>
  <c r="I687" i="8"/>
  <c r="J687" i="8"/>
  <c r="K687" i="8"/>
  <c r="H688" i="8"/>
  <c r="I688" i="8"/>
  <c r="J688" i="8"/>
  <c r="K688" i="8"/>
  <c r="H689" i="8"/>
  <c r="I689" i="8"/>
  <c r="J689" i="8"/>
  <c r="K689" i="8"/>
  <c r="H690" i="8"/>
  <c r="I690" i="8"/>
  <c r="J690" i="8"/>
  <c r="K690" i="8"/>
  <c r="H691" i="8"/>
  <c r="I691" i="8"/>
  <c r="J691" i="8"/>
  <c r="K691" i="8"/>
  <c r="H692" i="8"/>
  <c r="I692" i="8"/>
  <c r="J692" i="8"/>
  <c r="K692" i="8"/>
  <c r="H693" i="8"/>
  <c r="I693" i="8"/>
  <c r="J693" i="8"/>
  <c r="K693" i="8"/>
  <c r="H694" i="8"/>
  <c r="I694" i="8"/>
  <c r="J694" i="8"/>
  <c r="K694" i="8"/>
  <c r="H695" i="8"/>
  <c r="I695" i="8"/>
  <c r="J695" i="8"/>
  <c r="K695" i="8"/>
  <c r="H696" i="8"/>
  <c r="I696" i="8"/>
  <c r="J696" i="8"/>
  <c r="K696" i="8"/>
  <c r="H697" i="8"/>
  <c r="I697" i="8"/>
  <c r="J697" i="8"/>
  <c r="K697" i="8"/>
  <c r="H698" i="8"/>
  <c r="I698" i="8"/>
  <c r="J698" i="8"/>
  <c r="K698" i="8"/>
  <c r="H699" i="8"/>
  <c r="I699" i="8"/>
  <c r="J699" i="8"/>
  <c r="K699" i="8"/>
  <c r="H700" i="8"/>
  <c r="I700" i="8"/>
  <c r="J700" i="8"/>
  <c r="K700" i="8"/>
  <c r="H701" i="8"/>
  <c r="I701" i="8"/>
  <c r="J701" i="8"/>
  <c r="K701" i="8"/>
  <c r="H702" i="8"/>
  <c r="I702" i="8"/>
  <c r="J702" i="8"/>
  <c r="K702" i="8"/>
  <c r="H703" i="8"/>
  <c r="I703" i="8"/>
  <c r="J703" i="8"/>
  <c r="K703" i="8"/>
  <c r="H704" i="8"/>
  <c r="I704" i="8"/>
  <c r="J704" i="8"/>
  <c r="K704" i="8"/>
  <c r="H705" i="8"/>
  <c r="I705" i="8"/>
  <c r="J705" i="8"/>
  <c r="K705" i="8"/>
  <c r="H706" i="8"/>
  <c r="I706" i="8"/>
  <c r="J706" i="8"/>
  <c r="K706" i="8"/>
  <c r="H707" i="8"/>
  <c r="I707" i="8"/>
  <c r="J707" i="8"/>
  <c r="K707" i="8"/>
  <c r="H708" i="8"/>
  <c r="I708" i="8"/>
  <c r="J708" i="8"/>
  <c r="K708" i="8"/>
  <c r="H709" i="8"/>
  <c r="I709" i="8"/>
  <c r="J709" i="8"/>
  <c r="K709" i="8"/>
  <c r="H710" i="8"/>
  <c r="I710" i="8"/>
  <c r="J710" i="8"/>
  <c r="K710" i="8"/>
  <c r="H711" i="8"/>
  <c r="I711" i="8"/>
  <c r="J711" i="8"/>
  <c r="K711" i="8"/>
  <c r="H712" i="8"/>
  <c r="I712" i="8"/>
  <c r="J712" i="8"/>
  <c r="K712" i="8"/>
  <c r="H713" i="8"/>
  <c r="I713" i="8"/>
  <c r="J713" i="8"/>
  <c r="K713" i="8"/>
  <c r="H714" i="8"/>
  <c r="I714" i="8"/>
  <c r="J714" i="8"/>
  <c r="K714" i="8"/>
  <c r="H715" i="8"/>
  <c r="I715" i="8"/>
  <c r="J715" i="8"/>
  <c r="K715" i="8"/>
  <c r="H716" i="8"/>
  <c r="I716" i="8"/>
  <c r="J716" i="8"/>
  <c r="K716" i="8"/>
  <c r="H717" i="8"/>
  <c r="I717" i="8"/>
  <c r="J717" i="8"/>
  <c r="K717" i="8"/>
  <c r="H718" i="8"/>
  <c r="I718" i="8"/>
  <c r="J718" i="8"/>
  <c r="K718" i="8"/>
  <c r="H719" i="8"/>
  <c r="I719" i="8"/>
  <c r="J719" i="8"/>
  <c r="K719" i="8"/>
  <c r="H720" i="8"/>
  <c r="I720" i="8"/>
  <c r="J720" i="8"/>
  <c r="K720" i="8"/>
  <c r="H721" i="8"/>
  <c r="I721" i="8"/>
  <c r="J721" i="8"/>
  <c r="K721" i="8"/>
  <c r="H722" i="8"/>
  <c r="I722" i="8"/>
  <c r="J722" i="8"/>
  <c r="K722" i="8"/>
  <c r="H723" i="8"/>
  <c r="I723" i="8"/>
  <c r="J723" i="8"/>
  <c r="K723" i="8"/>
  <c r="H724" i="8"/>
  <c r="I724" i="8"/>
  <c r="J724" i="8"/>
  <c r="K724" i="8"/>
  <c r="H725" i="8"/>
  <c r="I725" i="8"/>
  <c r="J725" i="8"/>
  <c r="K725" i="8"/>
  <c r="H726" i="8"/>
  <c r="I726" i="8"/>
  <c r="J726" i="8"/>
  <c r="K726" i="8"/>
  <c r="H727" i="8"/>
  <c r="I727" i="8"/>
  <c r="J727" i="8"/>
  <c r="K727" i="8"/>
  <c r="H728" i="8"/>
  <c r="I728" i="8"/>
  <c r="J728" i="8"/>
  <c r="K728" i="8"/>
  <c r="H729" i="8"/>
  <c r="I729" i="8"/>
  <c r="J729" i="8"/>
  <c r="K729" i="8"/>
  <c r="H730" i="8"/>
  <c r="I730" i="8"/>
  <c r="J730" i="8"/>
  <c r="K730" i="8"/>
  <c r="H731" i="8"/>
  <c r="I731" i="8"/>
  <c r="J731" i="8"/>
  <c r="K731" i="8"/>
  <c r="H732" i="8"/>
  <c r="I732" i="8"/>
  <c r="J732" i="8"/>
  <c r="K732" i="8"/>
  <c r="H733" i="8"/>
  <c r="I733" i="8"/>
  <c r="J733" i="8"/>
  <c r="K733" i="8"/>
  <c r="H734" i="8"/>
  <c r="I734" i="8"/>
  <c r="J734" i="8"/>
  <c r="K734" i="8"/>
  <c r="H735" i="8"/>
  <c r="I735" i="8"/>
  <c r="J735" i="8"/>
  <c r="K735" i="8"/>
  <c r="H736" i="8"/>
  <c r="I736" i="8"/>
  <c r="J736" i="8"/>
  <c r="K736" i="8"/>
  <c r="H737" i="8"/>
  <c r="I737" i="8"/>
  <c r="J737" i="8"/>
  <c r="K737" i="8"/>
  <c r="H738" i="8"/>
  <c r="I738" i="8"/>
  <c r="J738" i="8"/>
  <c r="K738" i="8"/>
  <c r="H739" i="8"/>
  <c r="I739" i="8"/>
  <c r="J739" i="8"/>
  <c r="K739" i="8"/>
  <c r="H740" i="8"/>
  <c r="I740" i="8"/>
  <c r="J740" i="8"/>
  <c r="K740" i="8"/>
  <c r="H741" i="8"/>
  <c r="I741" i="8"/>
  <c r="J741" i="8"/>
  <c r="K741" i="8"/>
  <c r="H742" i="8"/>
  <c r="I742" i="8"/>
  <c r="J742" i="8"/>
  <c r="K742" i="8"/>
  <c r="H743" i="8"/>
  <c r="I743" i="8"/>
  <c r="J743" i="8"/>
  <c r="K743" i="8"/>
  <c r="H744" i="8"/>
  <c r="I744" i="8"/>
  <c r="J744" i="8"/>
  <c r="K744" i="8"/>
  <c r="H745" i="8"/>
  <c r="I745" i="8"/>
  <c r="J745" i="8"/>
  <c r="K745" i="8"/>
  <c r="H746" i="8"/>
  <c r="I746" i="8"/>
  <c r="J746" i="8"/>
  <c r="K746" i="8"/>
  <c r="H747" i="8"/>
  <c r="I747" i="8"/>
  <c r="J747" i="8"/>
  <c r="K747" i="8"/>
  <c r="H748" i="8"/>
  <c r="I748" i="8"/>
  <c r="J748" i="8"/>
  <c r="K748" i="8"/>
  <c r="H749" i="8"/>
  <c r="I749" i="8"/>
  <c r="J749" i="8"/>
  <c r="K749" i="8"/>
  <c r="H750" i="8"/>
  <c r="I750" i="8"/>
  <c r="J750" i="8"/>
  <c r="K750" i="8"/>
  <c r="H751" i="8"/>
  <c r="I751" i="8"/>
  <c r="J751" i="8"/>
  <c r="K751" i="8"/>
  <c r="H752" i="8"/>
  <c r="I752" i="8"/>
  <c r="J752" i="8"/>
  <c r="K752" i="8"/>
  <c r="H753" i="8"/>
  <c r="I753" i="8"/>
  <c r="J753" i="8"/>
  <c r="K753" i="8"/>
  <c r="H754" i="8"/>
  <c r="I754" i="8"/>
  <c r="J754" i="8"/>
  <c r="K754" i="8"/>
  <c r="H755" i="8"/>
  <c r="I755" i="8"/>
  <c r="J755" i="8"/>
  <c r="K755" i="8"/>
  <c r="H756" i="8"/>
  <c r="I756" i="8"/>
  <c r="J756" i="8"/>
  <c r="K756" i="8"/>
  <c r="H757" i="8"/>
  <c r="I757" i="8"/>
  <c r="J757" i="8"/>
  <c r="K757" i="8"/>
  <c r="H758" i="8"/>
  <c r="I758" i="8"/>
  <c r="J758" i="8"/>
  <c r="K758" i="8"/>
  <c r="H759" i="8"/>
  <c r="I759" i="8"/>
  <c r="J759" i="8"/>
  <c r="K759" i="8"/>
  <c r="H760" i="8"/>
  <c r="I760" i="8"/>
  <c r="J760" i="8"/>
  <c r="K760" i="8"/>
  <c r="H761" i="8"/>
  <c r="I761" i="8"/>
  <c r="J761" i="8"/>
  <c r="K761" i="8"/>
  <c r="H762" i="8"/>
  <c r="I762" i="8"/>
  <c r="J762" i="8"/>
  <c r="K762" i="8"/>
  <c r="H763" i="8"/>
  <c r="I763" i="8"/>
  <c r="J763" i="8"/>
  <c r="K763" i="8"/>
  <c r="H764" i="8"/>
  <c r="I764" i="8"/>
  <c r="J764" i="8"/>
  <c r="K764" i="8"/>
  <c r="H765" i="8"/>
  <c r="I765" i="8"/>
  <c r="J765" i="8"/>
  <c r="K765" i="8"/>
  <c r="H766" i="8"/>
  <c r="I766" i="8"/>
  <c r="J766" i="8"/>
  <c r="K766" i="8"/>
  <c r="H767" i="8"/>
  <c r="I767" i="8"/>
  <c r="J767" i="8"/>
  <c r="K767" i="8"/>
  <c r="H768" i="8"/>
  <c r="I768" i="8"/>
  <c r="J768" i="8"/>
  <c r="K768" i="8"/>
  <c r="H769" i="8"/>
  <c r="I769" i="8"/>
  <c r="J769" i="8"/>
  <c r="K769" i="8"/>
  <c r="H770" i="8"/>
  <c r="I770" i="8"/>
  <c r="J770" i="8"/>
  <c r="K770" i="8"/>
  <c r="H771" i="8"/>
  <c r="I771" i="8"/>
  <c r="J771" i="8"/>
  <c r="K771" i="8"/>
  <c r="H772" i="8"/>
  <c r="I772" i="8"/>
  <c r="J772" i="8"/>
  <c r="K772" i="8"/>
  <c r="H773" i="8"/>
  <c r="I773" i="8"/>
  <c r="J773" i="8"/>
  <c r="K773" i="8"/>
  <c r="H774" i="8"/>
  <c r="I774" i="8"/>
  <c r="J774" i="8"/>
  <c r="K774" i="8"/>
  <c r="H775" i="8"/>
  <c r="I775" i="8"/>
  <c r="J775" i="8"/>
  <c r="K775" i="8"/>
  <c r="H776" i="8"/>
  <c r="I776" i="8"/>
  <c r="J776" i="8"/>
  <c r="K776" i="8"/>
  <c r="H777" i="8"/>
  <c r="I777" i="8"/>
  <c r="J777" i="8"/>
  <c r="K777" i="8"/>
  <c r="H778" i="8"/>
  <c r="I778" i="8"/>
  <c r="J778" i="8"/>
  <c r="K778" i="8"/>
  <c r="H779" i="8"/>
  <c r="I779" i="8"/>
  <c r="J779" i="8"/>
  <c r="K779" i="8"/>
  <c r="H780" i="8"/>
  <c r="I780" i="8"/>
  <c r="J780" i="8"/>
  <c r="K780" i="8"/>
  <c r="H781" i="8"/>
  <c r="I781" i="8"/>
  <c r="J781" i="8"/>
  <c r="K781" i="8"/>
  <c r="H782" i="8"/>
  <c r="I782" i="8"/>
  <c r="J782" i="8"/>
  <c r="K782" i="8"/>
  <c r="H783" i="8"/>
  <c r="I783" i="8"/>
  <c r="J783" i="8"/>
  <c r="K783" i="8"/>
  <c r="H784" i="8"/>
  <c r="I784" i="8"/>
  <c r="J784" i="8"/>
  <c r="K784" i="8"/>
  <c r="H785" i="8"/>
  <c r="I785" i="8"/>
  <c r="J785" i="8"/>
  <c r="K785" i="8"/>
  <c r="H786" i="8"/>
  <c r="I786" i="8"/>
  <c r="J786" i="8"/>
  <c r="K786" i="8"/>
  <c r="H787" i="8"/>
  <c r="I787" i="8"/>
  <c r="J787" i="8"/>
  <c r="K787" i="8"/>
  <c r="H788" i="8"/>
  <c r="I788" i="8"/>
  <c r="J788" i="8"/>
  <c r="K788" i="8"/>
  <c r="H789" i="8"/>
  <c r="I789" i="8"/>
  <c r="J789" i="8"/>
  <c r="K789" i="8"/>
  <c r="H790" i="8"/>
  <c r="I790" i="8"/>
  <c r="J790" i="8"/>
  <c r="K790" i="8"/>
  <c r="H791" i="8"/>
  <c r="I791" i="8"/>
  <c r="J791" i="8"/>
  <c r="K791" i="8"/>
  <c r="H792" i="8"/>
  <c r="I792" i="8"/>
  <c r="J792" i="8"/>
  <c r="K792" i="8"/>
  <c r="H793" i="8"/>
  <c r="I793" i="8"/>
  <c r="J793" i="8"/>
  <c r="K793" i="8"/>
  <c r="H794" i="8"/>
  <c r="I794" i="8"/>
  <c r="J794" i="8"/>
  <c r="K794" i="8"/>
  <c r="H795" i="8"/>
  <c r="I795" i="8"/>
  <c r="J795" i="8"/>
  <c r="K795" i="8"/>
  <c r="H796" i="8"/>
  <c r="I796" i="8"/>
  <c r="J796" i="8"/>
  <c r="K796" i="8"/>
  <c r="H797" i="8"/>
  <c r="I797" i="8"/>
  <c r="J797" i="8"/>
  <c r="K797" i="8"/>
  <c r="H798" i="8"/>
  <c r="I798" i="8"/>
  <c r="J798" i="8"/>
  <c r="K798" i="8"/>
  <c r="H799" i="8"/>
  <c r="I799" i="8"/>
  <c r="J799" i="8"/>
  <c r="K799" i="8"/>
  <c r="H800" i="8"/>
  <c r="I800" i="8"/>
  <c r="J800" i="8"/>
  <c r="K800" i="8"/>
  <c r="H801" i="8"/>
  <c r="I801" i="8"/>
  <c r="J801" i="8"/>
  <c r="K801" i="8"/>
  <c r="H802" i="8"/>
  <c r="I802" i="8"/>
  <c r="J802" i="8"/>
  <c r="K802" i="8"/>
  <c r="H803" i="8"/>
  <c r="I803" i="8"/>
  <c r="J803" i="8"/>
  <c r="K803" i="8"/>
  <c r="H804" i="8"/>
  <c r="I804" i="8"/>
  <c r="J804" i="8"/>
  <c r="K804" i="8"/>
  <c r="H805" i="8"/>
  <c r="J805" i="8" s="1"/>
  <c r="I805" i="8"/>
  <c r="K805" i="8"/>
  <c r="H806" i="8"/>
  <c r="I806" i="8"/>
  <c r="J806" i="8"/>
  <c r="K806" i="8"/>
  <c r="H807" i="8"/>
  <c r="I807" i="8"/>
  <c r="J807" i="8"/>
  <c r="K807" i="8"/>
  <c r="H808" i="8"/>
  <c r="I808" i="8"/>
  <c r="J808" i="8"/>
  <c r="K808" i="8"/>
  <c r="H809" i="8"/>
  <c r="I809" i="8"/>
  <c r="J809" i="8"/>
  <c r="K809" i="8"/>
  <c r="H810" i="8"/>
  <c r="I810" i="8"/>
  <c r="J810" i="8"/>
  <c r="K810" i="8"/>
  <c r="H811" i="8"/>
  <c r="I811" i="8"/>
  <c r="J811" i="8"/>
  <c r="K811" i="8"/>
  <c r="H812" i="8"/>
  <c r="I812" i="8"/>
  <c r="J812" i="8"/>
  <c r="K812" i="8"/>
  <c r="H813" i="8"/>
  <c r="I813" i="8"/>
  <c r="J813" i="8"/>
  <c r="K813" i="8"/>
  <c r="H814" i="8"/>
  <c r="I814" i="8"/>
  <c r="J814" i="8"/>
  <c r="K814" i="8"/>
  <c r="H815" i="8"/>
  <c r="I815" i="8"/>
  <c r="J815" i="8"/>
  <c r="K815" i="8"/>
  <c r="H816" i="8"/>
  <c r="I816" i="8"/>
  <c r="J816" i="8"/>
  <c r="K816" i="8"/>
  <c r="H817" i="8"/>
  <c r="I817" i="8"/>
  <c r="J817" i="8"/>
  <c r="K817" i="8"/>
  <c r="H818" i="8"/>
  <c r="I818" i="8"/>
  <c r="J818" i="8"/>
  <c r="K818" i="8"/>
  <c r="H819" i="8"/>
  <c r="I819" i="8"/>
  <c r="J819" i="8"/>
  <c r="K819" i="8"/>
  <c r="H820" i="8"/>
  <c r="I820" i="8"/>
  <c r="J820" i="8"/>
  <c r="K820" i="8"/>
  <c r="H821" i="8"/>
  <c r="I821" i="8"/>
  <c r="J821" i="8"/>
  <c r="K821" i="8"/>
  <c r="H822" i="8"/>
  <c r="I822" i="8"/>
  <c r="J822" i="8"/>
  <c r="K822" i="8"/>
  <c r="H823" i="8"/>
  <c r="I823" i="8"/>
  <c r="J823" i="8"/>
  <c r="K823" i="8"/>
  <c r="H824" i="8"/>
  <c r="I824" i="8"/>
  <c r="J824" i="8"/>
  <c r="K824" i="8"/>
  <c r="H825" i="8"/>
  <c r="I825" i="8"/>
  <c r="J825" i="8"/>
  <c r="K825" i="8"/>
  <c r="H826" i="8"/>
  <c r="I826" i="8"/>
  <c r="J826" i="8"/>
  <c r="K826" i="8"/>
  <c r="H827" i="8"/>
  <c r="I827" i="8"/>
  <c r="J827" i="8"/>
  <c r="K827" i="8"/>
  <c r="H828" i="8"/>
  <c r="I828" i="8"/>
  <c r="J828" i="8"/>
  <c r="K828" i="8"/>
  <c r="H829" i="8"/>
  <c r="I829" i="8"/>
  <c r="J829" i="8"/>
  <c r="K829" i="8"/>
  <c r="H830" i="8"/>
  <c r="I830" i="8"/>
  <c r="J830" i="8"/>
  <c r="K830" i="8"/>
  <c r="H831" i="8"/>
  <c r="I831" i="8"/>
  <c r="J831" i="8"/>
  <c r="K831" i="8"/>
  <c r="H832" i="8"/>
  <c r="I832" i="8"/>
  <c r="J832" i="8"/>
  <c r="K832" i="8"/>
  <c r="H833" i="8"/>
  <c r="I833" i="8"/>
  <c r="J833" i="8"/>
  <c r="K833" i="8"/>
  <c r="H834" i="8"/>
  <c r="I834" i="8"/>
  <c r="J834" i="8"/>
  <c r="K834" i="8"/>
  <c r="H835" i="8"/>
  <c r="I835" i="8"/>
  <c r="J835" i="8"/>
  <c r="K835" i="8"/>
  <c r="H836" i="8"/>
  <c r="I836" i="8"/>
  <c r="J836" i="8"/>
  <c r="K836" i="8"/>
  <c r="H837" i="8"/>
  <c r="I837" i="8"/>
  <c r="J837" i="8"/>
  <c r="K837" i="8"/>
  <c r="H838" i="8"/>
  <c r="I838" i="8"/>
  <c r="J838" i="8"/>
  <c r="K838" i="8"/>
  <c r="H839" i="8"/>
  <c r="I839" i="8"/>
  <c r="J839" i="8"/>
  <c r="K839" i="8"/>
  <c r="H840" i="8"/>
  <c r="I840" i="8"/>
  <c r="J840" i="8"/>
  <c r="K840" i="8"/>
  <c r="H841" i="8"/>
  <c r="I841" i="8"/>
  <c r="J841" i="8"/>
  <c r="K841" i="8"/>
  <c r="H842" i="8"/>
  <c r="I842" i="8"/>
  <c r="J842" i="8"/>
  <c r="K842" i="8"/>
  <c r="H843" i="8"/>
  <c r="I843" i="8"/>
  <c r="J843" i="8"/>
  <c r="K843" i="8"/>
  <c r="H844" i="8"/>
  <c r="I844" i="8"/>
  <c r="J844" i="8"/>
  <c r="K844" i="8"/>
  <c r="H845" i="8"/>
  <c r="I845" i="8"/>
  <c r="J845" i="8"/>
  <c r="K845" i="8"/>
  <c r="H846" i="8"/>
  <c r="I846" i="8"/>
  <c r="J846" i="8"/>
  <c r="K846" i="8"/>
  <c r="H847" i="8"/>
  <c r="I847" i="8"/>
  <c r="J847" i="8"/>
  <c r="K847" i="8"/>
  <c r="H848" i="8"/>
  <c r="I848" i="8"/>
  <c r="J848" i="8"/>
  <c r="K848" i="8"/>
  <c r="H849" i="8"/>
  <c r="I849" i="8"/>
  <c r="J849" i="8"/>
  <c r="K849" i="8"/>
  <c r="H850" i="8"/>
  <c r="I850" i="8"/>
  <c r="J850" i="8"/>
  <c r="K850" i="8"/>
  <c r="H851" i="8"/>
  <c r="I851" i="8"/>
  <c r="J851" i="8"/>
  <c r="K851" i="8"/>
  <c r="H852" i="8"/>
  <c r="I852" i="8"/>
  <c r="J852" i="8"/>
  <c r="K852" i="8"/>
  <c r="H853" i="8"/>
  <c r="I853" i="8"/>
  <c r="J853" i="8"/>
  <c r="K853" i="8"/>
  <c r="H854" i="8"/>
  <c r="I854" i="8"/>
  <c r="J854" i="8"/>
  <c r="K854" i="8"/>
  <c r="H855" i="8"/>
  <c r="I855" i="8"/>
  <c r="J855" i="8"/>
  <c r="K855" i="8"/>
  <c r="H856" i="8"/>
  <c r="I856" i="8"/>
  <c r="J856" i="8"/>
  <c r="K856" i="8"/>
  <c r="H857" i="8"/>
  <c r="I857" i="8"/>
  <c r="J857" i="8"/>
  <c r="K857" i="8"/>
  <c r="H858" i="8"/>
  <c r="I858" i="8"/>
  <c r="J858" i="8"/>
  <c r="K858" i="8"/>
  <c r="H859" i="8"/>
  <c r="I859" i="8"/>
  <c r="J859" i="8"/>
  <c r="K859" i="8"/>
  <c r="H860" i="8"/>
  <c r="I860" i="8"/>
  <c r="J860" i="8"/>
  <c r="K860" i="8"/>
  <c r="H861" i="8"/>
  <c r="I861" i="8"/>
  <c r="J861" i="8"/>
  <c r="K861" i="8"/>
  <c r="H862" i="8"/>
  <c r="I862" i="8"/>
  <c r="J862" i="8"/>
  <c r="K862" i="8"/>
  <c r="H863" i="8"/>
  <c r="I863" i="8"/>
  <c r="J863" i="8"/>
  <c r="K863" i="8"/>
  <c r="H864" i="8"/>
  <c r="I864" i="8"/>
  <c r="J864" i="8"/>
  <c r="K864" i="8"/>
  <c r="H865" i="8"/>
  <c r="I865" i="8"/>
  <c r="J865" i="8"/>
  <c r="K865" i="8"/>
  <c r="H866" i="8"/>
  <c r="I866" i="8"/>
  <c r="J866" i="8"/>
  <c r="K866" i="8"/>
  <c r="H867" i="8"/>
  <c r="I867" i="8"/>
  <c r="J867" i="8"/>
  <c r="K867" i="8"/>
  <c r="H868" i="8"/>
  <c r="I868" i="8"/>
  <c r="J868" i="8"/>
  <c r="K868" i="8"/>
  <c r="H869" i="8"/>
  <c r="I869" i="8"/>
  <c r="J869" i="8"/>
  <c r="K869" i="8"/>
  <c r="H870" i="8"/>
  <c r="I870" i="8"/>
  <c r="J870" i="8"/>
  <c r="K870" i="8"/>
  <c r="H871" i="8"/>
  <c r="I871" i="8"/>
  <c r="J871" i="8"/>
  <c r="K871" i="8"/>
  <c r="H872" i="8"/>
  <c r="I872" i="8"/>
  <c r="J872" i="8"/>
  <c r="K872" i="8"/>
  <c r="H873" i="8"/>
  <c r="I873" i="8"/>
  <c r="J873" i="8"/>
  <c r="K873" i="8"/>
  <c r="H874" i="8"/>
  <c r="I874" i="8"/>
  <c r="J874" i="8"/>
  <c r="K874" i="8"/>
  <c r="H875" i="8"/>
  <c r="I875" i="8"/>
  <c r="J875" i="8"/>
  <c r="K875" i="8"/>
  <c r="H876" i="8"/>
  <c r="I876" i="8"/>
  <c r="J876" i="8"/>
  <c r="K876" i="8"/>
  <c r="H877" i="8"/>
  <c r="I877" i="8"/>
  <c r="J877" i="8"/>
  <c r="K877" i="8"/>
  <c r="H878" i="8"/>
  <c r="I878" i="8"/>
  <c r="J878" i="8"/>
  <c r="K878" i="8"/>
  <c r="H879" i="8"/>
  <c r="I879" i="8"/>
  <c r="J879" i="8"/>
  <c r="K879" i="8"/>
  <c r="H880" i="8"/>
  <c r="I880" i="8"/>
  <c r="J880" i="8"/>
  <c r="K880" i="8"/>
  <c r="H881" i="8"/>
  <c r="I881" i="8"/>
  <c r="J881" i="8"/>
  <c r="K881" i="8"/>
  <c r="H882" i="8"/>
  <c r="I882" i="8"/>
  <c r="J882" i="8"/>
  <c r="K882" i="8"/>
  <c r="H883" i="8"/>
  <c r="I883" i="8"/>
  <c r="J883" i="8"/>
  <c r="K883" i="8"/>
  <c r="H884" i="8"/>
  <c r="I884" i="8"/>
  <c r="J884" i="8"/>
  <c r="K884" i="8"/>
  <c r="H885" i="8"/>
  <c r="I885" i="8"/>
  <c r="J885" i="8"/>
  <c r="K885" i="8"/>
  <c r="H886" i="8"/>
  <c r="I886" i="8"/>
  <c r="J886" i="8"/>
  <c r="K886" i="8"/>
  <c r="H887" i="8"/>
  <c r="I887" i="8"/>
  <c r="J887" i="8"/>
  <c r="K887" i="8"/>
  <c r="H888" i="8"/>
  <c r="I888" i="8"/>
  <c r="J888" i="8"/>
  <c r="K888" i="8"/>
  <c r="H889" i="8"/>
  <c r="I889" i="8"/>
  <c r="J889" i="8"/>
  <c r="K889" i="8"/>
  <c r="H890" i="8"/>
  <c r="I890" i="8"/>
  <c r="J890" i="8"/>
  <c r="K890" i="8"/>
  <c r="H891" i="8"/>
  <c r="I891" i="8"/>
  <c r="J891" i="8"/>
  <c r="K891" i="8"/>
  <c r="H892" i="8"/>
  <c r="I892" i="8"/>
  <c r="J892" i="8"/>
  <c r="K892" i="8"/>
  <c r="H893" i="8"/>
  <c r="I893" i="8"/>
  <c r="J893" i="8"/>
  <c r="K893" i="8"/>
  <c r="H894" i="8"/>
  <c r="I894" i="8"/>
  <c r="J894" i="8"/>
  <c r="K894" i="8"/>
  <c r="H895" i="8"/>
  <c r="I895" i="8"/>
  <c r="J895" i="8"/>
  <c r="K895" i="8"/>
  <c r="H896" i="8"/>
  <c r="I896" i="8"/>
  <c r="J896" i="8"/>
  <c r="K896" i="8"/>
  <c r="H897" i="8"/>
  <c r="I897" i="8"/>
  <c r="J897" i="8"/>
  <c r="K897" i="8"/>
  <c r="H898" i="8"/>
  <c r="I898" i="8"/>
  <c r="J898" i="8"/>
  <c r="K898" i="8"/>
  <c r="H899" i="8"/>
  <c r="I899" i="8"/>
  <c r="J899" i="8"/>
  <c r="K899" i="8"/>
  <c r="H900" i="8"/>
  <c r="I900" i="8"/>
  <c r="J900" i="8"/>
  <c r="K900" i="8"/>
  <c r="H901" i="8"/>
  <c r="I901" i="8"/>
  <c r="J901" i="8"/>
  <c r="K901" i="8"/>
  <c r="H902" i="8"/>
  <c r="I902" i="8"/>
  <c r="J902" i="8"/>
  <c r="K902" i="8"/>
  <c r="H903" i="8"/>
  <c r="I903" i="8"/>
  <c r="J903" i="8"/>
  <c r="K903" i="8"/>
  <c r="H904" i="8"/>
  <c r="I904" i="8"/>
  <c r="J904" i="8"/>
  <c r="K904" i="8"/>
  <c r="H905" i="8"/>
  <c r="I905" i="8"/>
  <c r="J905" i="8"/>
  <c r="K905" i="8"/>
  <c r="H906" i="8"/>
  <c r="I906" i="8"/>
  <c r="J906" i="8"/>
  <c r="K906" i="8"/>
  <c r="H907" i="8"/>
  <c r="I907" i="8"/>
  <c r="J907" i="8"/>
  <c r="K907" i="8"/>
  <c r="H908" i="8"/>
  <c r="I908" i="8"/>
  <c r="J908" i="8"/>
  <c r="K908" i="8"/>
  <c r="H909" i="8"/>
  <c r="I909" i="8"/>
  <c r="J909" i="8"/>
  <c r="K909" i="8"/>
  <c r="H910" i="8"/>
  <c r="I910" i="8"/>
  <c r="J910" i="8"/>
  <c r="K910" i="8"/>
  <c r="H911" i="8"/>
  <c r="I911" i="8"/>
  <c r="J911" i="8"/>
  <c r="K911" i="8"/>
  <c r="H912" i="8"/>
  <c r="I912" i="8"/>
  <c r="J912" i="8"/>
  <c r="K912" i="8"/>
  <c r="H913" i="8"/>
  <c r="I913" i="8"/>
  <c r="J913" i="8"/>
  <c r="K913" i="8"/>
  <c r="H914" i="8"/>
  <c r="I914" i="8"/>
  <c r="J914" i="8"/>
  <c r="K914" i="8"/>
  <c r="H915" i="8"/>
  <c r="I915" i="8"/>
  <c r="J915" i="8"/>
  <c r="K915" i="8"/>
  <c r="H916" i="8"/>
  <c r="I916" i="8"/>
  <c r="J916" i="8"/>
  <c r="K916" i="8"/>
  <c r="H917" i="8"/>
  <c r="I917" i="8"/>
  <c r="J917" i="8"/>
  <c r="K917" i="8"/>
  <c r="H918" i="8"/>
  <c r="I918" i="8"/>
  <c r="J918" i="8"/>
  <c r="K918" i="8"/>
  <c r="H919" i="8"/>
  <c r="I919" i="8"/>
  <c r="J919" i="8"/>
  <c r="K919" i="8"/>
  <c r="H920" i="8"/>
  <c r="I920" i="8"/>
  <c r="J920" i="8"/>
  <c r="K920" i="8"/>
  <c r="H921" i="8"/>
  <c r="I921" i="8"/>
  <c r="J921" i="8"/>
  <c r="K921" i="8"/>
  <c r="H922" i="8"/>
  <c r="I922" i="8"/>
  <c r="J922" i="8"/>
  <c r="K922" i="8"/>
  <c r="H923" i="8"/>
  <c r="I923" i="8"/>
  <c r="J923" i="8"/>
  <c r="K923" i="8"/>
  <c r="H924" i="8"/>
  <c r="I924" i="8"/>
  <c r="J924" i="8"/>
  <c r="K924" i="8"/>
  <c r="H925" i="8"/>
  <c r="I925" i="8"/>
  <c r="J925" i="8"/>
  <c r="K925" i="8"/>
  <c r="H926" i="8"/>
  <c r="I926" i="8"/>
  <c r="J926" i="8"/>
  <c r="K926" i="8"/>
  <c r="H927" i="8"/>
  <c r="I927" i="8"/>
  <c r="J927" i="8"/>
  <c r="K927" i="8"/>
  <c r="H928" i="8"/>
  <c r="I928" i="8"/>
  <c r="J928" i="8"/>
  <c r="K928" i="8"/>
  <c r="H929" i="8"/>
  <c r="I929" i="8"/>
  <c r="J929" i="8"/>
  <c r="K929" i="8"/>
  <c r="H930" i="8"/>
  <c r="I930" i="8"/>
  <c r="J930" i="8"/>
  <c r="K930" i="8"/>
  <c r="H931" i="8"/>
  <c r="I931" i="8"/>
  <c r="J931" i="8"/>
  <c r="K931" i="8"/>
  <c r="H932" i="8"/>
  <c r="I932" i="8"/>
  <c r="J932" i="8"/>
  <c r="K932" i="8"/>
  <c r="H933" i="8"/>
  <c r="I933" i="8"/>
  <c r="J933" i="8"/>
  <c r="K933" i="8"/>
  <c r="H934" i="8"/>
  <c r="I934" i="8"/>
  <c r="J934" i="8"/>
  <c r="K934" i="8"/>
  <c r="H935" i="8"/>
  <c r="I935" i="8"/>
  <c r="J935" i="8"/>
  <c r="K935" i="8"/>
  <c r="H936" i="8"/>
  <c r="I936" i="8"/>
  <c r="J936" i="8"/>
  <c r="K936" i="8"/>
  <c r="H937" i="8"/>
  <c r="I937" i="8"/>
  <c r="J937" i="8"/>
  <c r="K937" i="8"/>
  <c r="H938" i="8"/>
  <c r="I938" i="8"/>
  <c r="J938" i="8"/>
  <c r="K938" i="8"/>
  <c r="H939" i="8"/>
  <c r="I939" i="8"/>
  <c r="J939" i="8"/>
  <c r="K939" i="8"/>
  <c r="H940" i="8"/>
  <c r="I940" i="8"/>
  <c r="J940" i="8"/>
  <c r="K940" i="8"/>
  <c r="H941" i="8"/>
  <c r="I941" i="8"/>
  <c r="J941" i="8"/>
  <c r="K941" i="8"/>
  <c r="H942" i="8"/>
  <c r="I942" i="8"/>
  <c r="J942" i="8"/>
  <c r="K942" i="8"/>
  <c r="H943" i="8"/>
  <c r="I943" i="8"/>
  <c r="J943" i="8"/>
  <c r="K943" i="8"/>
  <c r="H944" i="8"/>
  <c r="I944" i="8"/>
  <c r="J944" i="8"/>
  <c r="K944" i="8"/>
  <c r="H945" i="8"/>
  <c r="I945" i="8"/>
  <c r="J945" i="8"/>
  <c r="K945" i="8"/>
  <c r="H946" i="8"/>
  <c r="I946" i="8"/>
  <c r="J946" i="8"/>
  <c r="K946" i="8"/>
  <c r="H947" i="8"/>
  <c r="I947" i="8"/>
  <c r="J947" i="8"/>
  <c r="K947" i="8"/>
  <c r="H948" i="8"/>
  <c r="I948" i="8"/>
  <c r="J948" i="8"/>
  <c r="K948" i="8"/>
  <c r="H949" i="8"/>
  <c r="I949" i="8"/>
  <c r="J949" i="8"/>
  <c r="K949" i="8"/>
  <c r="H950" i="8"/>
  <c r="I950" i="8"/>
  <c r="J950" i="8"/>
  <c r="K950" i="8"/>
  <c r="H951" i="8"/>
  <c r="I951" i="8"/>
  <c r="J951" i="8"/>
  <c r="K951" i="8"/>
  <c r="H952" i="8"/>
  <c r="I952" i="8"/>
  <c r="J952" i="8"/>
  <c r="K952" i="8"/>
  <c r="H953" i="8"/>
  <c r="I953" i="8"/>
  <c r="J953" i="8"/>
  <c r="K953" i="8"/>
  <c r="H954" i="8"/>
  <c r="I954" i="8"/>
  <c r="J954" i="8"/>
  <c r="K954" i="8"/>
  <c r="H955" i="8"/>
  <c r="I955" i="8"/>
  <c r="J955" i="8"/>
  <c r="K955" i="8"/>
  <c r="H956" i="8"/>
  <c r="I956" i="8"/>
  <c r="J956" i="8"/>
  <c r="K956" i="8"/>
  <c r="H957" i="8"/>
  <c r="I957" i="8"/>
  <c r="J957" i="8"/>
  <c r="K957" i="8"/>
  <c r="H958" i="8"/>
  <c r="I958" i="8"/>
  <c r="J958" i="8"/>
  <c r="K958" i="8"/>
  <c r="H959" i="8"/>
  <c r="I959" i="8"/>
  <c r="J959" i="8"/>
  <c r="K959" i="8"/>
  <c r="H960" i="8"/>
  <c r="I960" i="8"/>
  <c r="J960" i="8"/>
  <c r="K960" i="8"/>
  <c r="H961" i="8"/>
  <c r="I961" i="8"/>
  <c r="J961" i="8"/>
  <c r="K961" i="8"/>
  <c r="H962" i="8"/>
  <c r="I962" i="8"/>
  <c r="J962" i="8"/>
  <c r="K962" i="8"/>
  <c r="H963" i="8"/>
  <c r="I963" i="8"/>
  <c r="J963" i="8"/>
  <c r="K963" i="8"/>
  <c r="H964" i="8"/>
  <c r="I964" i="8"/>
  <c r="J964" i="8"/>
  <c r="K964" i="8"/>
  <c r="H965" i="8"/>
  <c r="I965" i="8"/>
  <c r="J965" i="8"/>
  <c r="K965" i="8"/>
  <c r="H966" i="8"/>
  <c r="I966" i="8"/>
  <c r="J966" i="8"/>
  <c r="K966" i="8"/>
  <c r="H967" i="8"/>
  <c r="I967" i="8"/>
  <c r="J967" i="8"/>
  <c r="K967" i="8"/>
  <c r="H968" i="8"/>
  <c r="I968" i="8"/>
  <c r="J968" i="8"/>
  <c r="K968" i="8"/>
  <c r="H969" i="8"/>
  <c r="I969" i="8"/>
  <c r="J969" i="8"/>
  <c r="K969" i="8"/>
  <c r="H970" i="8"/>
  <c r="I970" i="8"/>
  <c r="J970" i="8"/>
  <c r="K970" i="8"/>
  <c r="H971" i="8"/>
  <c r="I971" i="8"/>
  <c r="J971" i="8"/>
  <c r="K971" i="8"/>
  <c r="H972" i="8"/>
  <c r="I972" i="8"/>
  <c r="J972" i="8"/>
  <c r="K972" i="8"/>
  <c r="H973" i="8"/>
  <c r="I973" i="8"/>
  <c r="J973" i="8"/>
  <c r="K973" i="8"/>
  <c r="H974" i="8"/>
  <c r="I974" i="8"/>
  <c r="J974" i="8"/>
  <c r="K974" i="8"/>
  <c r="H975" i="8"/>
  <c r="I975" i="8"/>
  <c r="J975" i="8"/>
  <c r="K975" i="8"/>
  <c r="H976" i="8"/>
  <c r="I976" i="8"/>
  <c r="J976" i="8"/>
  <c r="K976" i="8"/>
  <c r="H977" i="8"/>
  <c r="I977" i="8"/>
  <c r="J977" i="8"/>
  <c r="K977" i="8"/>
  <c r="H978" i="8"/>
  <c r="I978" i="8"/>
  <c r="J978" i="8"/>
  <c r="K978" i="8"/>
  <c r="H979" i="8"/>
  <c r="I979" i="8"/>
  <c r="J979" i="8"/>
  <c r="K979" i="8"/>
  <c r="H980" i="8"/>
  <c r="I980" i="8"/>
  <c r="J980" i="8"/>
  <c r="K980" i="8"/>
  <c r="H981" i="8"/>
  <c r="I981" i="8"/>
  <c r="J981" i="8"/>
  <c r="K981" i="8"/>
  <c r="H982" i="8"/>
  <c r="I982" i="8"/>
  <c r="J982" i="8"/>
  <c r="K982" i="8"/>
  <c r="H983" i="8"/>
  <c r="I983" i="8"/>
  <c r="J983" i="8"/>
  <c r="K983" i="8"/>
  <c r="H984" i="8"/>
  <c r="I984" i="8"/>
  <c r="J984" i="8"/>
  <c r="K984" i="8"/>
  <c r="H985" i="8"/>
  <c r="I985" i="8"/>
  <c r="J985" i="8"/>
  <c r="K985" i="8"/>
  <c r="H986" i="8"/>
  <c r="I986" i="8"/>
  <c r="J986" i="8"/>
  <c r="K986" i="8"/>
  <c r="H987" i="8"/>
  <c r="I987" i="8"/>
  <c r="J987" i="8"/>
  <c r="K987" i="8"/>
  <c r="H988" i="8"/>
  <c r="I988" i="8"/>
  <c r="J988" i="8"/>
  <c r="K988" i="8"/>
  <c r="H989" i="8"/>
  <c r="I989" i="8"/>
  <c r="J989" i="8"/>
  <c r="K989" i="8"/>
  <c r="H990" i="8"/>
  <c r="I990" i="8"/>
  <c r="J990" i="8"/>
  <c r="K990" i="8"/>
  <c r="H991" i="8"/>
  <c r="I991" i="8"/>
  <c r="J991" i="8"/>
  <c r="K991" i="8"/>
  <c r="H992" i="8"/>
  <c r="I992" i="8"/>
  <c r="J992" i="8"/>
  <c r="K992" i="8"/>
  <c r="H993" i="8"/>
  <c r="I993" i="8"/>
  <c r="J993" i="8"/>
  <c r="K993" i="8"/>
  <c r="H994" i="8"/>
  <c r="I994" i="8"/>
  <c r="J994" i="8"/>
  <c r="K994" i="8"/>
  <c r="H995" i="8"/>
  <c r="I995" i="8"/>
  <c r="J995" i="8"/>
  <c r="K995" i="8"/>
  <c r="H996" i="8"/>
  <c r="I996" i="8"/>
  <c r="J996" i="8"/>
  <c r="K996" i="8"/>
  <c r="H997" i="8"/>
  <c r="I997" i="8"/>
  <c r="J997" i="8"/>
  <c r="K997" i="8"/>
  <c r="H998" i="8"/>
  <c r="I998" i="8"/>
  <c r="J998" i="8"/>
  <c r="K998" i="8"/>
  <c r="H999" i="8"/>
  <c r="I999" i="8"/>
  <c r="J999" i="8"/>
  <c r="K999" i="8"/>
  <c r="H1000" i="8"/>
  <c r="I1000" i="8"/>
  <c r="J1000" i="8"/>
  <c r="K1000" i="8"/>
  <c r="H1001" i="8"/>
  <c r="I1001" i="8"/>
  <c r="J1001" i="8"/>
  <c r="K1001" i="8"/>
  <c r="H1002" i="8"/>
  <c r="I1002" i="8"/>
  <c r="J1002" i="8"/>
  <c r="K1002" i="8"/>
  <c r="H1003" i="8"/>
  <c r="I1003" i="8"/>
  <c r="J1003" i="8"/>
  <c r="K1003" i="8"/>
  <c r="H1004" i="8"/>
  <c r="I1004" i="8"/>
  <c r="J1004" i="8"/>
  <c r="K1004" i="8"/>
  <c r="H1005" i="8"/>
  <c r="I1005" i="8"/>
  <c r="J1005" i="8"/>
  <c r="K1005" i="8"/>
  <c r="H1006" i="8"/>
  <c r="I1006" i="8"/>
  <c r="J1006" i="8"/>
  <c r="K1006" i="8"/>
  <c r="H1007" i="8"/>
  <c r="I1007" i="8"/>
  <c r="J1007" i="8"/>
  <c r="K1007" i="8"/>
  <c r="H1008" i="8"/>
  <c r="I1008" i="8"/>
  <c r="J1008" i="8"/>
  <c r="K1008" i="8"/>
  <c r="H1009" i="8"/>
  <c r="I1009" i="8"/>
  <c r="J1009" i="8"/>
  <c r="K1009" i="8"/>
  <c r="H1010" i="8"/>
  <c r="I1010" i="8"/>
  <c r="J1010" i="8"/>
  <c r="K1010" i="8"/>
  <c r="H1011" i="8"/>
  <c r="I1011" i="8"/>
  <c r="J1011" i="8"/>
  <c r="K1011" i="8"/>
  <c r="H1012" i="8"/>
  <c r="I1012" i="8"/>
  <c r="J1012" i="8"/>
  <c r="K1012" i="8"/>
  <c r="H1013" i="8"/>
  <c r="I1013" i="8"/>
  <c r="J1013" i="8"/>
  <c r="K1013" i="8"/>
  <c r="H1014" i="8"/>
  <c r="I1014" i="8"/>
  <c r="J1014" i="8"/>
  <c r="K1014" i="8"/>
  <c r="H1015" i="8"/>
  <c r="I1015" i="8"/>
  <c r="J1015" i="8"/>
  <c r="K1015" i="8"/>
  <c r="H1016" i="8"/>
  <c r="I1016" i="8"/>
  <c r="J1016" i="8"/>
  <c r="K1016" i="8"/>
  <c r="H1017" i="8"/>
  <c r="I1017" i="8"/>
  <c r="J1017" i="8"/>
  <c r="K1017" i="8"/>
  <c r="H1018" i="8"/>
  <c r="I1018" i="8"/>
  <c r="J1018" i="8"/>
  <c r="K1018" i="8"/>
  <c r="H1019" i="8"/>
  <c r="I1019" i="8"/>
  <c r="J1019" i="8"/>
  <c r="K1019" i="8"/>
  <c r="H1020" i="8"/>
  <c r="I1020" i="8"/>
  <c r="J1020" i="8"/>
  <c r="K1020" i="8"/>
  <c r="H1021" i="8"/>
  <c r="I1021" i="8"/>
  <c r="J1021" i="8"/>
  <c r="K1021" i="8"/>
  <c r="H1022" i="8"/>
  <c r="I1022" i="8"/>
  <c r="J1022" i="8"/>
  <c r="K1022" i="8"/>
  <c r="H1023" i="8"/>
  <c r="I1023" i="8"/>
  <c r="J1023" i="8"/>
  <c r="K1023" i="8"/>
  <c r="H1024" i="8"/>
  <c r="I1024" i="8"/>
  <c r="J1024" i="8"/>
  <c r="K1024" i="8"/>
  <c r="H1025" i="8"/>
  <c r="I1025" i="8"/>
  <c r="J1025" i="8"/>
  <c r="K1025" i="8"/>
  <c r="H1026" i="8"/>
  <c r="I1026" i="8"/>
  <c r="J1026" i="8"/>
  <c r="K1026" i="8"/>
  <c r="H1027" i="8"/>
  <c r="I1027" i="8"/>
  <c r="J1027" i="8"/>
  <c r="K1027" i="8"/>
  <c r="H1028" i="8"/>
  <c r="I1028" i="8"/>
  <c r="J1028" i="8"/>
  <c r="K1028" i="8"/>
  <c r="H1029" i="8"/>
  <c r="I1029" i="8"/>
  <c r="J1029" i="8"/>
  <c r="K1029" i="8"/>
  <c r="H1030" i="8"/>
  <c r="I1030" i="8"/>
  <c r="J1030" i="8"/>
  <c r="K1030" i="8"/>
  <c r="H1031" i="8"/>
  <c r="I1031" i="8"/>
  <c r="J1031" i="8"/>
  <c r="K1031" i="8"/>
  <c r="H1032" i="8"/>
  <c r="I1032" i="8"/>
  <c r="J1032" i="8"/>
  <c r="K1032" i="8"/>
  <c r="H1033" i="8"/>
  <c r="I1033" i="8"/>
  <c r="J1033" i="8"/>
  <c r="K1033" i="8"/>
  <c r="H1034" i="8"/>
  <c r="I1034" i="8"/>
  <c r="J1034" i="8"/>
  <c r="K1034" i="8"/>
  <c r="H1035" i="8"/>
  <c r="I1035" i="8"/>
  <c r="J1035" i="8"/>
  <c r="K1035" i="8"/>
  <c r="H1036" i="8"/>
  <c r="I1036" i="8"/>
  <c r="J1036" i="8"/>
  <c r="K1036" i="8"/>
  <c r="H1037" i="8"/>
  <c r="I1037" i="8"/>
  <c r="J1037" i="8"/>
  <c r="K1037" i="8"/>
  <c r="H1038" i="8"/>
  <c r="I1038" i="8"/>
  <c r="J1038" i="8"/>
  <c r="K1038" i="8"/>
  <c r="H1039" i="8"/>
  <c r="I1039" i="8"/>
  <c r="J1039" i="8"/>
  <c r="K1039" i="8"/>
  <c r="H1040" i="8"/>
  <c r="I1040" i="8"/>
  <c r="J1040" i="8"/>
  <c r="K1040" i="8"/>
  <c r="H1041" i="8"/>
  <c r="I1041" i="8"/>
  <c r="J1041" i="8"/>
  <c r="K1041" i="8"/>
  <c r="H1042" i="8"/>
  <c r="I1042" i="8"/>
  <c r="J1042" i="8"/>
  <c r="K1042" i="8"/>
  <c r="H1043" i="8"/>
  <c r="I1043" i="8"/>
  <c r="J1043" i="8"/>
  <c r="K1043" i="8"/>
  <c r="H1044" i="8"/>
  <c r="I1044" i="8"/>
  <c r="J1044" i="8"/>
  <c r="K1044" i="8"/>
  <c r="H1045" i="8"/>
  <c r="I1045" i="8"/>
  <c r="J1045" i="8"/>
  <c r="K1045" i="8"/>
  <c r="H1046" i="8"/>
  <c r="I1046" i="8"/>
  <c r="J1046" i="8"/>
  <c r="K1046" i="8"/>
  <c r="H1047" i="8"/>
  <c r="I1047" i="8"/>
  <c r="J1047" i="8"/>
  <c r="K1047" i="8"/>
  <c r="H1048" i="8"/>
  <c r="I1048" i="8"/>
  <c r="J1048" i="8"/>
  <c r="K1048" i="8"/>
  <c r="H1049" i="8"/>
  <c r="I1049" i="8"/>
  <c r="J1049" i="8"/>
  <c r="K1049" i="8"/>
  <c r="H1050" i="8"/>
  <c r="I1050" i="8"/>
  <c r="J1050" i="8"/>
  <c r="K1050" i="8"/>
  <c r="H1051" i="8"/>
  <c r="I1051" i="8"/>
  <c r="J1051" i="8"/>
  <c r="K1051" i="8"/>
  <c r="H1052" i="8"/>
  <c r="I1052" i="8"/>
  <c r="J1052" i="8"/>
  <c r="K1052" i="8"/>
  <c r="H1053" i="8"/>
  <c r="I1053" i="8"/>
  <c r="J1053" i="8"/>
  <c r="K1053" i="8"/>
  <c r="H1054" i="8"/>
  <c r="I1054" i="8"/>
  <c r="J1054" i="8"/>
  <c r="K1054" i="8"/>
  <c r="H1055" i="8"/>
  <c r="I1055" i="8"/>
  <c r="J1055" i="8"/>
  <c r="K1055" i="8"/>
  <c r="H1056" i="8"/>
  <c r="I1056" i="8"/>
  <c r="J1056" i="8"/>
  <c r="K1056" i="8"/>
  <c r="H1057" i="8"/>
  <c r="I1057" i="8"/>
  <c r="J1057" i="8"/>
  <c r="K1057" i="8"/>
  <c r="H1058" i="8"/>
  <c r="I1058" i="8"/>
  <c r="J1058" i="8"/>
  <c r="K1058" i="8"/>
  <c r="H1059" i="8"/>
  <c r="I1059" i="8"/>
  <c r="J1059" i="8"/>
  <c r="K1059" i="8"/>
  <c r="H1060" i="8"/>
  <c r="I1060" i="8"/>
  <c r="J1060" i="8"/>
  <c r="K1060" i="8"/>
  <c r="H1061" i="8"/>
  <c r="I1061" i="8"/>
  <c r="J1061" i="8"/>
  <c r="K1061" i="8"/>
  <c r="H1062" i="8"/>
  <c r="J1062" i="8" s="1"/>
  <c r="I1062" i="8"/>
  <c r="K1062" i="8"/>
  <c r="H1063" i="8"/>
  <c r="I1063" i="8"/>
  <c r="J1063" i="8"/>
  <c r="K1063" i="8"/>
  <c r="H1064" i="8"/>
  <c r="I1064" i="8"/>
  <c r="J1064" i="8"/>
  <c r="K1064" i="8"/>
  <c r="H1065" i="8"/>
  <c r="I1065" i="8"/>
  <c r="J1065" i="8"/>
  <c r="K1065" i="8"/>
  <c r="H1066" i="8"/>
  <c r="I1066" i="8"/>
  <c r="J1066" i="8"/>
  <c r="K1066" i="8"/>
  <c r="H1067" i="8"/>
  <c r="I1067" i="8"/>
  <c r="J1067" i="8"/>
  <c r="K1067" i="8"/>
  <c r="H1068" i="8"/>
  <c r="I1068" i="8"/>
  <c r="J1068" i="8"/>
  <c r="K1068" i="8"/>
  <c r="H1069" i="8"/>
  <c r="I1069" i="8"/>
  <c r="J1069" i="8"/>
  <c r="K1069" i="8"/>
  <c r="H1070" i="8"/>
  <c r="I1070" i="8"/>
  <c r="J1070" i="8"/>
  <c r="K1070" i="8"/>
  <c r="H1071" i="8"/>
  <c r="I1071" i="8"/>
  <c r="J1071" i="8"/>
  <c r="K1071" i="8"/>
  <c r="H1072" i="8"/>
  <c r="I1072" i="8"/>
  <c r="J1072" i="8"/>
  <c r="K1072" i="8"/>
  <c r="H1073" i="8"/>
  <c r="I1073" i="8"/>
  <c r="J1073" i="8"/>
  <c r="K1073" i="8"/>
  <c r="H1074" i="8"/>
  <c r="I1074" i="8"/>
  <c r="J1074" i="8"/>
  <c r="K1074" i="8"/>
  <c r="H1075" i="8"/>
  <c r="I1075" i="8"/>
  <c r="J1075" i="8"/>
  <c r="K1075" i="8"/>
  <c r="H1076" i="8"/>
  <c r="I1076" i="8"/>
  <c r="J1076" i="8"/>
  <c r="K1076" i="8"/>
  <c r="H1077" i="8"/>
  <c r="I1077" i="8"/>
  <c r="J1077" i="8"/>
  <c r="K1077" i="8"/>
  <c r="H1078" i="8"/>
  <c r="I1078" i="8"/>
  <c r="J1078" i="8"/>
  <c r="K1078" i="8"/>
  <c r="H1079" i="8"/>
  <c r="I1079" i="8"/>
  <c r="J1079" i="8"/>
  <c r="K1079" i="8"/>
  <c r="H1080" i="8"/>
  <c r="I1080" i="8"/>
  <c r="J1080" i="8"/>
  <c r="K1080" i="8"/>
  <c r="H1081" i="8"/>
  <c r="I1081" i="8"/>
  <c r="J1081" i="8"/>
  <c r="K1081" i="8"/>
  <c r="H1082" i="8"/>
  <c r="I1082" i="8"/>
  <c r="J1082" i="8"/>
  <c r="K1082" i="8"/>
  <c r="H1083" i="8"/>
  <c r="I1083" i="8"/>
  <c r="J1083" i="8"/>
  <c r="K1083" i="8"/>
  <c r="H1084" i="8"/>
  <c r="I1084" i="8"/>
  <c r="J1084" i="8"/>
  <c r="K1084" i="8"/>
  <c r="H1085" i="8"/>
  <c r="I1085" i="8"/>
  <c r="J1085" i="8"/>
  <c r="K1085" i="8"/>
  <c r="H1086" i="8"/>
  <c r="I1086" i="8"/>
  <c r="J1086" i="8"/>
  <c r="K1086" i="8"/>
  <c r="H1087" i="8"/>
  <c r="I1087" i="8"/>
  <c r="J1087" i="8"/>
  <c r="K1087" i="8"/>
  <c r="H1088" i="8"/>
  <c r="I1088" i="8"/>
  <c r="J1088" i="8"/>
  <c r="K1088" i="8"/>
  <c r="H1089" i="8"/>
  <c r="I1089" i="8"/>
  <c r="J1089" i="8"/>
  <c r="K1089" i="8"/>
  <c r="H1090" i="8"/>
  <c r="I1090" i="8"/>
  <c r="J1090" i="8"/>
  <c r="K1090" i="8"/>
  <c r="H1091" i="8"/>
  <c r="I1091" i="8"/>
  <c r="J1091" i="8"/>
  <c r="K1091" i="8"/>
  <c r="H1092" i="8"/>
  <c r="I1092" i="8"/>
  <c r="J1092" i="8"/>
  <c r="K1092" i="8"/>
  <c r="H1093" i="8"/>
  <c r="I1093" i="8"/>
  <c r="J1093" i="8"/>
  <c r="K1093" i="8"/>
  <c r="H1094" i="8"/>
  <c r="I1094" i="8"/>
  <c r="J1094" i="8"/>
  <c r="K1094" i="8"/>
  <c r="H1095" i="8"/>
  <c r="I1095" i="8"/>
  <c r="J1095" i="8"/>
  <c r="K1095" i="8"/>
  <c r="H1096" i="8"/>
  <c r="I1096" i="8"/>
  <c r="J1096" i="8"/>
  <c r="K1096" i="8"/>
  <c r="H1097" i="8"/>
  <c r="I1097" i="8"/>
  <c r="J1097" i="8"/>
  <c r="K1097" i="8"/>
  <c r="H1098" i="8"/>
  <c r="I1098" i="8"/>
  <c r="J1098" i="8"/>
  <c r="K1098" i="8"/>
  <c r="H1099" i="8"/>
  <c r="I1099" i="8"/>
  <c r="J1099" i="8"/>
  <c r="K1099" i="8"/>
  <c r="H1100" i="8"/>
  <c r="I1100" i="8"/>
  <c r="J1100" i="8"/>
  <c r="K1100" i="8"/>
  <c r="H1101" i="8"/>
  <c r="I1101" i="8"/>
  <c r="J1101" i="8"/>
  <c r="K1101" i="8"/>
  <c r="H1102" i="8"/>
  <c r="I1102" i="8"/>
  <c r="J1102" i="8"/>
  <c r="K1102" i="8"/>
  <c r="H1103" i="8"/>
  <c r="I1103" i="8"/>
  <c r="J1103" i="8"/>
  <c r="K1103" i="8"/>
  <c r="H1104" i="8"/>
  <c r="I1104" i="8"/>
  <c r="J1104" i="8"/>
  <c r="K1104" i="8"/>
  <c r="H1105" i="8"/>
  <c r="I1105" i="8"/>
  <c r="J1105" i="8"/>
  <c r="K1105" i="8"/>
  <c r="H1106" i="8"/>
  <c r="I1106" i="8"/>
  <c r="J1106" i="8"/>
  <c r="K1106" i="8"/>
  <c r="H1107" i="8"/>
  <c r="I1107" i="8"/>
  <c r="J1107" i="8"/>
  <c r="K1107" i="8"/>
  <c r="H1108" i="8"/>
  <c r="I1108" i="8"/>
  <c r="J1108" i="8"/>
  <c r="K1108" i="8"/>
  <c r="H1109" i="8"/>
  <c r="I1109" i="8"/>
  <c r="J1109" i="8"/>
  <c r="K1109" i="8"/>
  <c r="H1110" i="8"/>
  <c r="I1110" i="8"/>
  <c r="J1110" i="8"/>
  <c r="K1110" i="8"/>
  <c r="H1111" i="8"/>
  <c r="I1111" i="8"/>
  <c r="J1111" i="8"/>
  <c r="K1111" i="8"/>
  <c r="H1112" i="8"/>
  <c r="I1112" i="8"/>
  <c r="J1112" i="8"/>
  <c r="K1112" i="8"/>
  <c r="H1113" i="8"/>
  <c r="I1113" i="8"/>
  <c r="J1113" i="8"/>
  <c r="K1113" i="8"/>
  <c r="H1114" i="8"/>
  <c r="I1114" i="8"/>
  <c r="J1114" i="8"/>
  <c r="K1114" i="8"/>
  <c r="H1115" i="8"/>
  <c r="I1115" i="8"/>
  <c r="J1115" i="8"/>
  <c r="K1115" i="8"/>
  <c r="H1116" i="8"/>
  <c r="I1116" i="8"/>
  <c r="J1116" i="8"/>
  <c r="K1116" i="8"/>
  <c r="H1117" i="8"/>
  <c r="I1117" i="8"/>
  <c r="J1117" i="8"/>
  <c r="K1117" i="8"/>
  <c r="H1118" i="8"/>
  <c r="I1118" i="8"/>
  <c r="J1118" i="8"/>
  <c r="K1118" i="8"/>
  <c r="H1119" i="8"/>
  <c r="I1119" i="8"/>
  <c r="J1119" i="8"/>
  <c r="K1119" i="8"/>
  <c r="H1120" i="8"/>
  <c r="I1120" i="8"/>
  <c r="J1120" i="8"/>
  <c r="K1120" i="8"/>
  <c r="H1121" i="8"/>
  <c r="I1121" i="8"/>
  <c r="J1121" i="8"/>
  <c r="K1121" i="8"/>
  <c r="H1122" i="8"/>
  <c r="I1122" i="8"/>
  <c r="J1122" i="8"/>
  <c r="K1122" i="8"/>
  <c r="H1123" i="8"/>
  <c r="I1123" i="8"/>
  <c r="J1123" i="8"/>
  <c r="K1123" i="8"/>
  <c r="H1124" i="8"/>
  <c r="I1124" i="8"/>
  <c r="J1124" i="8"/>
  <c r="K1124" i="8"/>
  <c r="H1125" i="8"/>
  <c r="I1125" i="8"/>
  <c r="J1125" i="8"/>
  <c r="K1125" i="8"/>
  <c r="H1126" i="8"/>
  <c r="I1126" i="8"/>
  <c r="J1126" i="8"/>
  <c r="K1126" i="8"/>
  <c r="H1127" i="8"/>
  <c r="I1127" i="8"/>
  <c r="J1127" i="8"/>
  <c r="K1127" i="8"/>
  <c r="H1128" i="8"/>
  <c r="I1128" i="8"/>
  <c r="J1128" i="8"/>
  <c r="K1128" i="8"/>
  <c r="H1129" i="8"/>
  <c r="I1129" i="8"/>
  <c r="J1129" i="8"/>
  <c r="K1129" i="8"/>
  <c r="H1130" i="8"/>
  <c r="I1130" i="8"/>
  <c r="J1130" i="8"/>
  <c r="K1130" i="8"/>
  <c r="H1131" i="8"/>
  <c r="I1131" i="8"/>
  <c r="J1131" i="8"/>
  <c r="K1131" i="8"/>
  <c r="H1132" i="8"/>
  <c r="I1132" i="8"/>
  <c r="J1132" i="8"/>
  <c r="K1132" i="8"/>
  <c r="H1133" i="8"/>
  <c r="I1133" i="8"/>
  <c r="J1133" i="8"/>
  <c r="K1133" i="8"/>
  <c r="H1134" i="8"/>
  <c r="I1134" i="8"/>
  <c r="J1134" i="8"/>
  <c r="K1134" i="8"/>
  <c r="H1135" i="8"/>
  <c r="I1135" i="8"/>
  <c r="J1135" i="8"/>
  <c r="K1135" i="8"/>
  <c r="H1136" i="8"/>
  <c r="I1136" i="8"/>
  <c r="J1136" i="8"/>
  <c r="K1136" i="8"/>
  <c r="H1137" i="8"/>
  <c r="I1137" i="8"/>
  <c r="J1137" i="8"/>
  <c r="K1137" i="8"/>
  <c r="H1138" i="8"/>
  <c r="I1138" i="8"/>
  <c r="J1138" i="8"/>
  <c r="K1138" i="8"/>
  <c r="H1139" i="8"/>
  <c r="I1139" i="8"/>
  <c r="J1139" i="8"/>
  <c r="K1139" i="8"/>
  <c r="H1140" i="8"/>
  <c r="I1140" i="8"/>
  <c r="J1140" i="8"/>
  <c r="K1140" i="8"/>
  <c r="H1141" i="8"/>
  <c r="I1141" i="8"/>
  <c r="J1141" i="8"/>
  <c r="K1141" i="8"/>
  <c r="H1142" i="8"/>
  <c r="I1142" i="8"/>
  <c r="J1142" i="8"/>
  <c r="K1142" i="8"/>
  <c r="H1143" i="8"/>
  <c r="I1143" i="8"/>
  <c r="J1143" i="8"/>
  <c r="K1143" i="8"/>
  <c r="H1144" i="8"/>
  <c r="I1144" i="8"/>
  <c r="J1144" i="8"/>
  <c r="K1144" i="8"/>
  <c r="H1145" i="8"/>
  <c r="I1145" i="8"/>
  <c r="J1145" i="8"/>
  <c r="K1145" i="8"/>
  <c r="H1146" i="8"/>
  <c r="I1146" i="8"/>
  <c r="J1146" i="8"/>
  <c r="K1146" i="8"/>
  <c r="H1147" i="8"/>
  <c r="I1147" i="8"/>
  <c r="J1147" i="8"/>
  <c r="K1147" i="8"/>
  <c r="H1148" i="8"/>
  <c r="I1148" i="8"/>
  <c r="J1148" i="8"/>
  <c r="K1148" i="8"/>
  <c r="H1149" i="8"/>
  <c r="I1149" i="8"/>
  <c r="J1149" i="8"/>
  <c r="K1149" i="8"/>
  <c r="H1150" i="8"/>
  <c r="I1150" i="8"/>
  <c r="J1150" i="8"/>
  <c r="K1150" i="8"/>
  <c r="H1151" i="8"/>
  <c r="I1151" i="8"/>
  <c r="J1151" i="8"/>
  <c r="K1151" i="8"/>
  <c r="H1152" i="8"/>
  <c r="I1152" i="8"/>
  <c r="J1152" i="8"/>
  <c r="K1152" i="8"/>
  <c r="H1153" i="8"/>
  <c r="I1153" i="8"/>
  <c r="J1153" i="8"/>
  <c r="K1153" i="8"/>
  <c r="H1154" i="8"/>
  <c r="I1154" i="8"/>
  <c r="J1154" i="8"/>
  <c r="K1154" i="8"/>
  <c r="H1155" i="8"/>
  <c r="I1155" i="8"/>
  <c r="J1155" i="8"/>
  <c r="K1155" i="8"/>
  <c r="H1156" i="8"/>
  <c r="I1156" i="8"/>
  <c r="J1156" i="8"/>
  <c r="K1156" i="8"/>
  <c r="H1157" i="8"/>
  <c r="I1157" i="8"/>
  <c r="J1157" i="8"/>
  <c r="K1157" i="8"/>
  <c r="H1158" i="8"/>
  <c r="I1158" i="8"/>
  <c r="J1158" i="8"/>
  <c r="K1158" i="8"/>
  <c r="H1159" i="8"/>
  <c r="I1159" i="8"/>
  <c r="J1159" i="8"/>
  <c r="K1159" i="8"/>
  <c r="H1160" i="8"/>
  <c r="I1160" i="8"/>
  <c r="J1160" i="8"/>
  <c r="K1160" i="8"/>
  <c r="H1161" i="8"/>
  <c r="I1161" i="8"/>
  <c r="J1161" i="8"/>
  <c r="K1161" i="8"/>
  <c r="H1162" i="8"/>
  <c r="I1162" i="8"/>
  <c r="J1162" i="8"/>
  <c r="K1162" i="8"/>
  <c r="H1163" i="8"/>
  <c r="I1163" i="8"/>
  <c r="J1163" i="8"/>
  <c r="K1163" i="8"/>
  <c r="H1164" i="8"/>
  <c r="I1164" i="8"/>
  <c r="J1164" i="8"/>
  <c r="K1164" i="8"/>
  <c r="H1165" i="8"/>
  <c r="I1165" i="8"/>
  <c r="J1165" i="8"/>
  <c r="K1165" i="8"/>
  <c r="H1166" i="8"/>
  <c r="I1166" i="8"/>
  <c r="J1166" i="8"/>
  <c r="K1166" i="8"/>
  <c r="H1167" i="8"/>
  <c r="I1167" i="8"/>
  <c r="J1167" i="8"/>
  <c r="K1167" i="8"/>
  <c r="H1168" i="8"/>
  <c r="I1168" i="8"/>
  <c r="J1168" i="8"/>
  <c r="K1168" i="8"/>
  <c r="H1169" i="8"/>
  <c r="I1169" i="8"/>
  <c r="J1169" i="8"/>
  <c r="K1169" i="8"/>
  <c r="H1170" i="8"/>
  <c r="I1170" i="8"/>
  <c r="J1170" i="8"/>
  <c r="K1170" i="8"/>
  <c r="H1171" i="8"/>
  <c r="I1171" i="8"/>
  <c r="J1171" i="8"/>
  <c r="K1171" i="8"/>
  <c r="H1172" i="8"/>
  <c r="I1172" i="8"/>
  <c r="J1172" i="8"/>
  <c r="K1172" i="8"/>
  <c r="H1173" i="8"/>
  <c r="I1173" i="8"/>
  <c r="J1173" i="8"/>
  <c r="K1173" i="8"/>
  <c r="H1174" i="8"/>
  <c r="I1174" i="8"/>
  <c r="J1174" i="8"/>
  <c r="K1174" i="8"/>
  <c r="H1175" i="8"/>
  <c r="I1175" i="8"/>
  <c r="J1175" i="8"/>
  <c r="K1175" i="8"/>
  <c r="H1176" i="8"/>
  <c r="I1176" i="8"/>
  <c r="J1176" i="8"/>
  <c r="K1176" i="8"/>
  <c r="H1177" i="8"/>
  <c r="I1177" i="8"/>
  <c r="J1177" i="8"/>
  <c r="K1177" i="8"/>
  <c r="H1178" i="8"/>
  <c r="I1178" i="8"/>
  <c r="J1178" i="8"/>
  <c r="K1178" i="8"/>
  <c r="H1179" i="8"/>
  <c r="I1179" i="8"/>
  <c r="J1179" i="8"/>
  <c r="K1179" i="8"/>
  <c r="H1180" i="8"/>
  <c r="I1180" i="8"/>
  <c r="J1180" i="8"/>
  <c r="K1180" i="8"/>
  <c r="H1181" i="8"/>
  <c r="I1181" i="8"/>
  <c r="J1181" i="8"/>
  <c r="K1181" i="8"/>
  <c r="H1182" i="8"/>
  <c r="I1182" i="8"/>
  <c r="J1182" i="8"/>
  <c r="K1182" i="8"/>
  <c r="H1183" i="8"/>
  <c r="I1183" i="8"/>
  <c r="J1183" i="8"/>
  <c r="K1183" i="8"/>
  <c r="H1184" i="8"/>
  <c r="I1184" i="8"/>
  <c r="J1184" i="8"/>
  <c r="K1184" i="8"/>
  <c r="H1185" i="8"/>
  <c r="I1185" i="8"/>
  <c r="J1185" i="8"/>
  <c r="K1185" i="8"/>
  <c r="H1186" i="8"/>
  <c r="I1186" i="8"/>
  <c r="J1186" i="8"/>
  <c r="K1186" i="8"/>
  <c r="H1187" i="8"/>
  <c r="I1187" i="8"/>
  <c r="J1187" i="8"/>
  <c r="K1187" i="8"/>
  <c r="H1188" i="8"/>
  <c r="I1188" i="8"/>
  <c r="J1188" i="8"/>
  <c r="K1188" i="8"/>
  <c r="H1189" i="8"/>
  <c r="I1189" i="8"/>
  <c r="J1189" i="8"/>
  <c r="K1189" i="8"/>
  <c r="H1190" i="8"/>
  <c r="I1190" i="8"/>
  <c r="J1190" i="8"/>
  <c r="K1190" i="8"/>
  <c r="H1191" i="8"/>
  <c r="I1191" i="8"/>
  <c r="J1191" i="8"/>
  <c r="K1191" i="8"/>
  <c r="H1192" i="8"/>
  <c r="I1192" i="8"/>
  <c r="J1192" i="8"/>
  <c r="K1192" i="8"/>
  <c r="H1193" i="8"/>
  <c r="I1193" i="8"/>
  <c r="J1193" i="8"/>
  <c r="K1193" i="8"/>
  <c r="H1194" i="8"/>
  <c r="I1194" i="8"/>
  <c r="J1194" i="8"/>
  <c r="K1194" i="8"/>
  <c r="H1195" i="8"/>
  <c r="I1195" i="8"/>
  <c r="J1195" i="8"/>
  <c r="K1195" i="8"/>
  <c r="H1196" i="8"/>
  <c r="I1196" i="8"/>
  <c r="J1196" i="8"/>
  <c r="K1196" i="8"/>
  <c r="H1197" i="8"/>
  <c r="I1197" i="8"/>
  <c r="J1197" i="8"/>
  <c r="K1197" i="8"/>
  <c r="H1198" i="8"/>
  <c r="I1198" i="8"/>
  <c r="J1198" i="8"/>
  <c r="K1198" i="8"/>
  <c r="H1199" i="8"/>
  <c r="I1199" i="8"/>
  <c r="J1199" i="8"/>
  <c r="K1199" i="8"/>
  <c r="H1200" i="8"/>
  <c r="I1200" i="8"/>
  <c r="J1200" i="8"/>
  <c r="K1200" i="8"/>
  <c r="H1201" i="8"/>
  <c r="I1201" i="8"/>
  <c r="J1201" i="8"/>
  <c r="K1201" i="8"/>
  <c r="H1202" i="8"/>
  <c r="I1202" i="8"/>
  <c r="J1202" i="8"/>
  <c r="K1202" i="8"/>
  <c r="H1203" i="8"/>
  <c r="I1203" i="8"/>
  <c r="J1203" i="8"/>
  <c r="K1203" i="8"/>
  <c r="H1204" i="8"/>
  <c r="I1204" i="8"/>
  <c r="J1204" i="8"/>
  <c r="K1204" i="8"/>
  <c r="H1205" i="8"/>
  <c r="I1205" i="8"/>
  <c r="J1205" i="8"/>
  <c r="K1205" i="8"/>
  <c r="H1206" i="8"/>
  <c r="I1206" i="8"/>
  <c r="J1206" i="8"/>
  <c r="K1206" i="8"/>
  <c r="H1207" i="8"/>
  <c r="I1207" i="8"/>
  <c r="J1207" i="8"/>
  <c r="K1207" i="8"/>
  <c r="H1208" i="8"/>
  <c r="I1208" i="8"/>
  <c r="J1208" i="8"/>
  <c r="K1208" i="8"/>
  <c r="H1209" i="8"/>
  <c r="I1209" i="8"/>
  <c r="J1209" i="8"/>
  <c r="K1209" i="8"/>
  <c r="H1210" i="8"/>
  <c r="I1210" i="8"/>
  <c r="J1210" i="8"/>
  <c r="K1210" i="8"/>
  <c r="H1211" i="8"/>
  <c r="I1211" i="8"/>
  <c r="J1211" i="8"/>
  <c r="K1211" i="8"/>
  <c r="H1212" i="8"/>
  <c r="I1212" i="8"/>
  <c r="J1212" i="8"/>
  <c r="K1212" i="8"/>
  <c r="H1213" i="8"/>
  <c r="I1213" i="8"/>
  <c r="J1213" i="8"/>
  <c r="K1213" i="8"/>
  <c r="H1214" i="8"/>
  <c r="I1214" i="8"/>
  <c r="J1214" i="8"/>
  <c r="K1214" i="8"/>
  <c r="H1215" i="8"/>
  <c r="I1215" i="8"/>
  <c r="J1215" i="8"/>
  <c r="K1215" i="8"/>
  <c r="H1216" i="8"/>
  <c r="I1216" i="8"/>
  <c r="J1216" i="8"/>
  <c r="K1216" i="8"/>
  <c r="H1217" i="8"/>
  <c r="I1217" i="8"/>
  <c r="J1217" i="8"/>
  <c r="K1217" i="8"/>
  <c r="H1218" i="8"/>
  <c r="I1218" i="8"/>
  <c r="J1218" i="8"/>
  <c r="K1218" i="8"/>
  <c r="H1219" i="8"/>
  <c r="I1219" i="8"/>
  <c r="J1219" i="8"/>
  <c r="K1219" i="8"/>
  <c r="H1220" i="8"/>
  <c r="I1220" i="8"/>
  <c r="J1220" i="8"/>
  <c r="K1220" i="8"/>
  <c r="H1221" i="8"/>
  <c r="I1221" i="8"/>
  <c r="J1221" i="8"/>
  <c r="K1221" i="8"/>
  <c r="H1222" i="8"/>
  <c r="I1222" i="8"/>
  <c r="J1222" i="8"/>
  <c r="K1222" i="8"/>
  <c r="H1223" i="8"/>
  <c r="I1223" i="8"/>
  <c r="J1223" i="8"/>
  <c r="K1223" i="8"/>
  <c r="H1224" i="8"/>
  <c r="I1224" i="8"/>
  <c r="J1224" i="8"/>
  <c r="K1224" i="8"/>
  <c r="H1225" i="8"/>
  <c r="I1225" i="8"/>
  <c r="J1225" i="8"/>
  <c r="K1225" i="8"/>
  <c r="H1226" i="8"/>
  <c r="I1226" i="8"/>
  <c r="J1226" i="8"/>
  <c r="K1226" i="8"/>
  <c r="H1227" i="8"/>
  <c r="I1227" i="8"/>
  <c r="J1227" i="8"/>
  <c r="K1227" i="8"/>
  <c r="H1228" i="8"/>
  <c r="I1228" i="8"/>
  <c r="J1228" i="8"/>
  <c r="K1228" i="8"/>
  <c r="H1229" i="8"/>
  <c r="I1229" i="8"/>
  <c r="J1229" i="8"/>
  <c r="K1229" i="8"/>
  <c r="H1230" i="8"/>
  <c r="I1230" i="8"/>
  <c r="J1230" i="8"/>
  <c r="K1230" i="8"/>
  <c r="H1231" i="8"/>
  <c r="I1231" i="8"/>
  <c r="J1231" i="8"/>
  <c r="K1231" i="8"/>
  <c r="H1232" i="8"/>
  <c r="I1232" i="8"/>
  <c r="J1232" i="8"/>
  <c r="K1232" i="8"/>
  <c r="H1233" i="8"/>
  <c r="I1233" i="8"/>
  <c r="J1233" i="8"/>
  <c r="K1233" i="8"/>
  <c r="H1234" i="8"/>
  <c r="I1234" i="8"/>
  <c r="J1234" i="8"/>
  <c r="K1234" i="8"/>
  <c r="H1235" i="8"/>
  <c r="I1235" i="8"/>
  <c r="J1235" i="8"/>
  <c r="K1235" i="8"/>
  <c r="H1236" i="8"/>
  <c r="I1236" i="8"/>
  <c r="J1236" i="8"/>
  <c r="K1236" i="8"/>
  <c r="H1237" i="8"/>
  <c r="I1237" i="8"/>
  <c r="J1237" i="8"/>
  <c r="K1237" i="8"/>
  <c r="H1238" i="8"/>
  <c r="I1238" i="8"/>
  <c r="J1238" i="8"/>
  <c r="K1238" i="8"/>
  <c r="H1239" i="8"/>
  <c r="I1239" i="8"/>
  <c r="J1239" i="8"/>
  <c r="K1239" i="8"/>
  <c r="H1240" i="8"/>
  <c r="I1240" i="8"/>
  <c r="J1240" i="8"/>
  <c r="K1240" i="8"/>
  <c r="H1241" i="8"/>
  <c r="I1241" i="8"/>
  <c r="J1241" i="8"/>
  <c r="K1241" i="8"/>
  <c r="H1242" i="8"/>
  <c r="I1242" i="8"/>
  <c r="J1242" i="8"/>
  <c r="K1242" i="8"/>
  <c r="H1243" i="8"/>
  <c r="I1243" i="8"/>
  <c r="J1243" i="8"/>
  <c r="K1243" i="8"/>
  <c r="H1244" i="8"/>
  <c r="I1244" i="8"/>
  <c r="J1244" i="8"/>
  <c r="K1244" i="8"/>
  <c r="H1245" i="8"/>
  <c r="I1245" i="8"/>
  <c r="J1245" i="8"/>
  <c r="K1245" i="8"/>
  <c r="H1246" i="8"/>
  <c r="I1246" i="8"/>
  <c r="J1246" i="8"/>
  <c r="K1246" i="8"/>
  <c r="H1247" i="8"/>
  <c r="I1247" i="8"/>
  <c r="J1247" i="8"/>
  <c r="K1247" i="8"/>
  <c r="H1248" i="8"/>
  <c r="I1248" i="8"/>
  <c r="J1248" i="8"/>
  <c r="K1248" i="8"/>
  <c r="H1249" i="8"/>
  <c r="I1249" i="8"/>
  <c r="J1249" i="8"/>
  <c r="K1249" i="8"/>
  <c r="H1250" i="8"/>
  <c r="I1250" i="8"/>
  <c r="J1250" i="8"/>
  <c r="K1250" i="8"/>
  <c r="H1251" i="8"/>
  <c r="I1251" i="8"/>
  <c r="J1251" i="8"/>
  <c r="K1251" i="8"/>
  <c r="H1252" i="8"/>
  <c r="I1252" i="8"/>
  <c r="K1252" i="8" s="1"/>
  <c r="J1252" i="8"/>
  <c r="H1253" i="8"/>
  <c r="J1253" i="8" s="1"/>
  <c r="I1253" i="8"/>
  <c r="K1253" i="8" s="1"/>
  <c r="H1254" i="8"/>
  <c r="J1254" i="8" s="1"/>
  <c r="I1254" i="8"/>
  <c r="K1254" i="8" s="1"/>
  <c r="H1255" i="8"/>
  <c r="J1255" i="8" s="1"/>
  <c r="I1255" i="8"/>
  <c r="K1255" i="8" s="1"/>
  <c r="H1256" i="8"/>
  <c r="J1256" i="8" s="1"/>
  <c r="I1256" i="8"/>
  <c r="K1256" i="8" s="1"/>
  <c r="H1257" i="8"/>
  <c r="J1257" i="8" s="1"/>
  <c r="I1257" i="8"/>
  <c r="K1257" i="8" s="1"/>
  <c r="H1258" i="8"/>
  <c r="J1258" i="8" s="1"/>
  <c r="I1258" i="8"/>
  <c r="K1258" i="8" s="1"/>
  <c r="H1259" i="8"/>
  <c r="I1259" i="8"/>
  <c r="K1259" i="8" s="1"/>
  <c r="J1259" i="8"/>
  <c r="H1260" i="8"/>
  <c r="I1260" i="8"/>
  <c r="K1260" i="8" s="1"/>
  <c r="J1260" i="8"/>
  <c r="H1261" i="8"/>
  <c r="J1261" i="8" s="1"/>
  <c r="I1261" i="8"/>
  <c r="K1261" i="8" s="1"/>
  <c r="H1262" i="8"/>
  <c r="J1262" i="8" s="1"/>
  <c r="I1262" i="8"/>
  <c r="K1262" i="8" s="1"/>
  <c r="H1263" i="8"/>
  <c r="J1263" i="8" s="1"/>
  <c r="I1263" i="8"/>
  <c r="K1263" i="8" s="1"/>
  <c r="H1264" i="8"/>
  <c r="J1264" i="8" s="1"/>
  <c r="I1264" i="8"/>
  <c r="K1264" i="8" s="1"/>
  <c r="H1265" i="8"/>
  <c r="J1265" i="8" s="1"/>
  <c r="I1265" i="8"/>
  <c r="K1265" i="8" s="1"/>
  <c r="H1266" i="8"/>
  <c r="J1266" i="8" s="1"/>
  <c r="I1266" i="8"/>
  <c r="K1266" i="8" s="1"/>
  <c r="H1267" i="8"/>
  <c r="J1267" i="8" s="1"/>
  <c r="I1267" i="8"/>
  <c r="K1267" i="8" s="1"/>
  <c r="H1268" i="8"/>
  <c r="I1268" i="8"/>
  <c r="K1268" i="8" s="1"/>
  <c r="J1268" i="8"/>
  <c r="H1269" i="8"/>
  <c r="J1269" i="8" s="1"/>
  <c r="I1269" i="8"/>
  <c r="K1269" i="8"/>
  <c r="I12" i="8"/>
  <c r="K12" i="8" s="1"/>
  <c r="H12" i="8"/>
  <c r="J12" i="8" s="1"/>
  <c r="E65" i="4" l="1"/>
  <c r="E66" i="4" s="1"/>
  <c r="E33" i="4" l="1"/>
  <c r="E37" i="4" l="1"/>
  <c r="E35" i="4"/>
  <c r="E34" i="4"/>
  <c r="E30" i="4"/>
  <c r="E31" i="4"/>
  <c r="E60" i="4" l="1"/>
  <c r="E40" i="4" l="1"/>
  <c r="E45" i="4"/>
  <c r="E39" i="4" l="1"/>
  <c r="E41" i="4" s="1"/>
  <c r="E32" i="4" l="1"/>
  <c r="E36" i="4" l="1"/>
  <c r="E43" i="4" s="1"/>
  <c r="E46" i="4" s="1"/>
  <c r="E59" i="4"/>
  <c r="E61" i="4" s="1"/>
  <c r="E50" i="4"/>
  <c r="E52" i="4" s="1"/>
  <c r="E74" i="4"/>
  <c r="E73" i="4"/>
  <c r="E47" i="4" l="1"/>
  <c r="E48" i="4" l="1"/>
  <c r="E53" i="4" s="1"/>
  <c r="E54" i="4" s="1"/>
  <c r="E55" i="4" s="1"/>
  <c r="E56" i="4" l="1"/>
  <c r="E57" i="4"/>
  <c r="E63" i="4" s="1"/>
  <c r="E67" i="4" l="1"/>
  <c r="E69" i="4" s="1"/>
  <c r="E72" i="4" s="1"/>
  <c r="E75" i="4" s="1"/>
</calcChain>
</file>

<file path=xl/sharedStrings.xml><?xml version="1.0" encoding="utf-8"?>
<sst xmlns="http://schemas.openxmlformats.org/spreadsheetml/2006/main" count="6468" uniqueCount="1755">
  <si>
    <t>Error DRG</t>
  </si>
  <si>
    <t>956-0</t>
  </si>
  <si>
    <t>955-0</t>
  </si>
  <si>
    <t>Adult misc</t>
  </si>
  <si>
    <t>Pediatric misc</t>
  </si>
  <si>
    <t>952-4</t>
  </si>
  <si>
    <t>952-3</t>
  </si>
  <si>
    <t>952-2</t>
  </si>
  <si>
    <t>952-1</t>
  </si>
  <si>
    <t>951-4</t>
  </si>
  <si>
    <t>951-3</t>
  </si>
  <si>
    <t>951-2</t>
  </si>
  <si>
    <t>951-1</t>
  </si>
  <si>
    <t>950-4</t>
  </si>
  <si>
    <t>950-3</t>
  </si>
  <si>
    <t>950-2</t>
  </si>
  <si>
    <t>950-1</t>
  </si>
  <si>
    <t>930-4</t>
  </si>
  <si>
    <t>930-3</t>
  </si>
  <si>
    <t>930-2</t>
  </si>
  <si>
    <t>930-1</t>
  </si>
  <si>
    <t>912-4</t>
  </si>
  <si>
    <t>912-3</t>
  </si>
  <si>
    <t>912-2</t>
  </si>
  <si>
    <t>912-1</t>
  </si>
  <si>
    <t>911-4</t>
  </si>
  <si>
    <t>911-3</t>
  </si>
  <si>
    <t>911-2</t>
  </si>
  <si>
    <t>911-1</t>
  </si>
  <si>
    <t>910-4</t>
  </si>
  <si>
    <t>910-3</t>
  </si>
  <si>
    <t>910-2</t>
  </si>
  <si>
    <t>910-1</t>
  </si>
  <si>
    <t>894-4</t>
  </si>
  <si>
    <t>894-3</t>
  </si>
  <si>
    <t>894-2</t>
  </si>
  <si>
    <t>894-1</t>
  </si>
  <si>
    <t>893-4</t>
  </si>
  <si>
    <t>893-3</t>
  </si>
  <si>
    <t>893-2</t>
  </si>
  <si>
    <t>893-1</t>
  </si>
  <si>
    <t>892-4</t>
  </si>
  <si>
    <t>892-3</t>
  </si>
  <si>
    <t>892-2</t>
  </si>
  <si>
    <t>892-1</t>
  </si>
  <si>
    <t>890-4</t>
  </si>
  <si>
    <t>890-3</t>
  </si>
  <si>
    <t>890-2</t>
  </si>
  <si>
    <t>890-1</t>
  </si>
  <si>
    <t>Neonate</t>
  </si>
  <si>
    <t>863-4</t>
  </si>
  <si>
    <t>863-3</t>
  </si>
  <si>
    <t>863-2</t>
  </si>
  <si>
    <t>863-1</t>
  </si>
  <si>
    <t>862-4</t>
  </si>
  <si>
    <t>862-3</t>
  </si>
  <si>
    <t>862-2</t>
  </si>
  <si>
    <t>862-1</t>
  </si>
  <si>
    <t>861-4</t>
  </si>
  <si>
    <t>861-3</t>
  </si>
  <si>
    <t>861-2</t>
  </si>
  <si>
    <t>861-1</t>
  </si>
  <si>
    <t>Rehab</t>
  </si>
  <si>
    <t>860-4</t>
  </si>
  <si>
    <t>860-3</t>
  </si>
  <si>
    <t>860-2</t>
  </si>
  <si>
    <t>860-1</t>
  </si>
  <si>
    <t>850-4</t>
  </si>
  <si>
    <t>850-3</t>
  </si>
  <si>
    <t>850-2</t>
  </si>
  <si>
    <t>850-1</t>
  </si>
  <si>
    <t>844-4</t>
  </si>
  <si>
    <t>844-3</t>
  </si>
  <si>
    <t>844-2</t>
  </si>
  <si>
    <t>844-1</t>
  </si>
  <si>
    <t>843-4</t>
  </si>
  <si>
    <t>843-3</t>
  </si>
  <si>
    <t>843-2</t>
  </si>
  <si>
    <t>843-1</t>
  </si>
  <si>
    <t>842-4</t>
  </si>
  <si>
    <t>842-3</t>
  </si>
  <si>
    <t>842-2</t>
  </si>
  <si>
    <t>842-1</t>
  </si>
  <si>
    <t>841-4</t>
  </si>
  <si>
    <t>841-3</t>
  </si>
  <si>
    <t>841-2</t>
  </si>
  <si>
    <t>841-1</t>
  </si>
  <si>
    <t>816-4</t>
  </si>
  <si>
    <t>816-3</t>
  </si>
  <si>
    <t>816-2</t>
  </si>
  <si>
    <t>816-1</t>
  </si>
  <si>
    <t>815-4</t>
  </si>
  <si>
    <t>815-3</t>
  </si>
  <si>
    <t>815-2</t>
  </si>
  <si>
    <t>815-1</t>
  </si>
  <si>
    <t>813-4</t>
  </si>
  <si>
    <t>813-3</t>
  </si>
  <si>
    <t>813-2</t>
  </si>
  <si>
    <t>813-1</t>
  </si>
  <si>
    <t>812-4</t>
  </si>
  <si>
    <t>812-3</t>
  </si>
  <si>
    <t>812-2</t>
  </si>
  <si>
    <t>812-1</t>
  </si>
  <si>
    <t>811-4</t>
  </si>
  <si>
    <t>811-3</t>
  </si>
  <si>
    <t>811-2</t>
  </si>
  <si>
    <t>811-1</t>
  </si>
  <si>
    <t>791-4</t>
  </si>
  <si>
    <t>791-3</t>
  </si>
  <si>
    <t>791-2</t>
  </si>
  <si>
    <t>791-1</t>
  </si>
  <si>
    <t>776-4</t>
  </si>
  <si>
    <t>776-3</t>
  </si>
  <si>
    <t>776-2</t>
  </si>
  <si>
    <t>776-1</t>
  </si>
  <si>
    <t>775-4</t>
  </si>
  <si>
    <t>775-3</t>
  </si>
  <si>
    <t>775-2</t>
  </si>
  <si>
    <t>775-1</t>
  </si>
  <si>
    <t>774-4</t>
  </si>
  <si>
    <t>774-3</t>
  </si>
  <si>
    <t>774-2</t>
  </si>
  <si>
    <t>774-1</t>
  </si>
  <si>
    <t>773-4</t>
  </si>
  <si>
    <t>773-3</t>
  </si>
  <si>
    <t>773-2</t>
  </si>
  <si>
    <t>773-1</t>
  </si>
  <si>
    <t>772-4</t>
  </si>
  <si>
    <t>772-3</t>
  </si>
  <si>
    <t>772-2</t>
  </si>
  <si>
    <t>772-1</t>
  </si>
  <si>
    <t>770-4</t>
  </si>
  <si>
    <t>770-3</t>
  </si>
  <si>
    <t>770-2</t>
  </si>
  <si>
    <t>770-1</t>
  </si>
  <si>
    <t>760-4</t>
  </si>
  <si>
    <t>760-3</t>
  </si>
  <si>
    <t>760-2</t>
  </si>
  <si>
    <t>760-1</t>
  </si>
  <si>
    <t>759-4</t>
  </si>
  <si>
    <t>759-3</t>
  </si>
  <si>
    <t>759-2</t>
  </si>
  <si>
    <t>759-1</t>
  </si>
  <si>
    <t>758-4</t>
  </si>
  <si>
    <t>758-3</t>
  </si>
  <si>
    <t>758-2</t>
  </si>
  <si>
    <t>758-1</t>
  </si>
  <si>
    <t>757-4</t>
  </si>
  <si>
    <t>757-3</t>
  </si>
  <si>
    <t>757-2</t>
  </si>
  <si>
    <t>757-1</t>
  </si>
  <si>
    <t>756-4</t>
  </si>
  <si>
    <t>756-3</t>
  </si>
  <si>
    <t>756-2</t>
  </si>
  <si>
    <t>756-1</t>
  </si>
  <si>
    <t>755-4</t>
  </si>
  <si>
    <t>755-3</t>
  </si>
  <si>
    <t>755-2</t>
  </si>
  <si>
    <t>755-1</t>
  </si>
  <si>
    <t>754-4</t>
  </si>
  <si>
    <t>754-3</t>
  </si>
  <si>
    <t>754-2</t>
  </si>
  <si>
    <t>754-1</t>
  </si>
  <si>
    <t>753-4</t>
  </si>
  <si>
    <t>753-3</t>
  </si>
  <si>
    <t>753-2</t>
  </si>
  <si>
    <t>753-1</t>
  </si>
  <si>
    <t>752-4</t>
  </si>
  <si>
    <t>752-3</t>
  </si>
  <si>
    <t>752-2</t>
  </si>
  <si>
    <t>752-1</t>
  </si>
  <si>
    <t>751-4</t>
  </si>
  <si>
    <t>751-3</t>
  </si>
  <si>
    <t>751-2</t>
  </si>
  <si>
    <t>751-1</t>
  </si>
  <si>
    <t>750-4</t>
  </si>
  <si>
    <t>750-3</t>
  </si>
  <si>
    <t>750-2</t>
  </si>
  <si>
    <t>750-1</t>
  </si>
  <si>
    <t>740-4</t>
  </si>
  <si>
    <t>740-3</t>
  </si>
  <si>
    <t>740-2</t>
  </si>
  <si>
    <t>740-1</t>
  </si>
  <si>
    <t>724-4</t>
  </si>
  <si>
    <t>724-3</t>
  </si>
  <si>
    <t>724-2</t>
  </si>
  <si>
    <t>724-1</t>
  </si>
  <si>
    <t>723-4</t>
  </si>
  <si>
    <t>723-3</t>
  </si>
  <si>
    <t>723-2</t>
  </si>
  <si>
    <t>723-1</t>
  </si>
  <si>
    <t>722-4</t>
  </si>
  <si>
    <t>722-3</t>
  </si>
  <si>
    <t>722-2</t>
  </si>
  <si>
    <t>722-1</t>
  </si>
  <si>
    <t>721-4</t>
  </si>
  <si>
    <t>721-3</t>
  </si>
  <si>
    <t>721-2</t>
  </si>
  <si>
    <t>721-1</t>
  </si>
  <si>
    <t>720-4</t>
  </si>
  <si>
    <t>720-3</t>
  </si>
  <si>
    <t>720-2</t>
  </si>
  <si>
    <t>720-1</t>
  </si>
  <si>
    <t>711-4</t>
  </si>
  <si>
    <t>711-3</t>
  </si>
  <si>
    <t>711-2</t>
  </si>
  <si>
    <t>711-1</t>
  </si>
  <si>
    <t>710-4</t>
  </si>
  <si>
    <t>710-3</t>
  </si>
  <si>
    <t>710-2</t>
  </si>
  <si>
    <t>710-1</t>
  </si>
  <si>
    <t>694-4</t>
  </si>
  <si>
    <t>694-3</t>
  </si>
  <si>
    <t>694-2</t>
  </si>
  <si>
    <t>694-1</t>
  </si>
  <si>
    <t>693-4</t>
  </si>
  <si>
    <t>693-3</t>
  </si>
  <si>
    <t>693-2</t>
  </si>
  <si>
    <t>693-1</t>
  </si>
  <si>
    <t>692-4</t>
  </si>
  <si>
    <t>692-3</t>
  </si>
  <si>
    <t>692-2</t>
  </si>
  <si>
    <t>692-1</t>
  </si>
  <si>
    <t>691-4</t>
  </si>
  <si>
    <t>691-3</t>
  </si>
  <si>
    <t>691-2</t>
  </si>
  <si>
    <t>691-1</t>
  </si>
  <si>
    <t>690-4</t>
  </si>
  <si>
    <t>690-3</t>
  </si>
  <si>
    <t>690-2</t>
  </si>
  <si>
    <t>690-1</t>
  </si>
  <si>
    <t>681-4</t>
  </si>
  <si>
    <t>681-3</t>
  </si>
  <si>
    <t>681-2</t>
  </si>
  <si>
    <t>681-1</t>
  </si>
  <si>
    <t>680-4</t>
  </si>
  <si>
    <t>680-3</t>
  </si>
  <si>
    <t>680-2</t>
  </si>
  <si>
    <t>680-1</t>
  </si>
  <si>
    <t>663-4</t>
  </si>
  <si>
    <t>663-3</t>
  </si>
  <si>
    <t>663-2</t>
  </si>
  <si>
    <t>663-1</t>
  </si>
  <si>
    <t>662-4</t>
  </si>
  <si>
    <t>662-3</t>
  </si>
  <si>
    <t>662-2</t>
  </si>
  <si>
    <t>662-1</t>
  </si>
  <si>
    <t>661-4</t>
  </si>
  <si>
    <t>661-3</t>
  </si>
  <si>
    <t>661-2</t>
  </si>
  <si>
    <t>661-1</t>
  </si>
  <si>
    <t>660-4</t>
  </si>
  <si>
    <t>660-3</t>
  </si>
  <si>
    <t>660-2</t>
  </si>
  <si>
    <t>660-1</t>
  </si>
  <si>
    <t>651-4</t>
  </si>
  <si>
    <t>651-3</t>
  </si>
  <si>
    <t>651-2</t>
  </si>
  <si>
    <t>651-1</t>
  </si>
  <si>
    <t>650-4</t>
  </si>
  <si>
    <t>650-3</t>
  </si>
  <si>
    <t>650-2</t>
  </si>
  <si>
    <t>650-1</t>
  </si>
  <si>
    <t>Normal newborn</t>
  </si>
  <si>
    <t>640-4</t>
  </si>
  <si>
    <t>640-3</t>
  </si>
  <si>
    <t>640-2</t>
  </si>
  <si>
    <t>640-1</t>
  </si>
  <si>
    <t>639-4</t>
  </si>
  <si>
    <t>639-3</t>
  </si>
  <si>
    <t>639-2</t>
  </si>
  <si>
    <t>639-1</t>
  </si>
  <si>
    <t>636-4</t>
  </si>
  <si>
    <t>636-3</t>
  </si>
  <si>
    <t>636-2</t>
  </si>
  <si>
    <t>636-1</t>
  </si>
  <si>
    <t>634-4</t>
  </si>
  <si>
    <t>634-3</t>
  </si>
  <si>
    <t>634-2</t>
  </si>
  <si>
    <t>634-1</t>
  </si>
  <si>
    <t>633-4</t>
  </si>
  <si>
    <t>633-3</t>
  </si>
  <si>
    <t>633-2</t>
  </si>
  <si>
    <t>633-1</t>
  </si>
  <si>
    <t>631-4</t>
  </si>
  <si>
    <t>631-3</t>
  </si>
  <si>
    <t>631-2</t>
  </si>
  <si>
    <t>631-1</t>
  </si>
  <si>
    <t>630-4</t>
  </si>
  <si>
    <t>630-3</t>
  </si>
  <si>
    <t>630-2</t>
  </si>
  <si>
    <t>630-1</t>
  </si>
  <si>
    <t>626-4</t>
  </si>
  <si>
    <t>626-3</t>
  </si>
  <si>
    <t>626-2</t>
  </si>
  <si>
    <t>626-1</t>
  </si>
  <si>
    <t>625-4</t>
  </si>
  <si>
    <t>625-3</t>
  </si>
  <si>
    <t>625-2</t>
  </si>
  <si>
    <t>625-1</t>
  </si>
  <si>
    <t>623-4</t>
  </si>
  <si>
    <t>623-3</t>
  </si>
  <si>
    <t>623-2</t>
  </si>
  <si>
    <t>623-1</t>
  </si>
  <si>
    <t>622-4</t>
  </si>
  <si>
    <t>622-3</t>
  </si>
  <si>
    <t>622-2</t>
  </si>
  <si>
    <t>622-1</t>
  </si>
  <si>
    <t>621-4</t>
  </si>
  <si>
    <t>621-3</t>
  </si>
  <si>
    <t>621-2</t>
  </si>
  <si>
    <t>621-1</t>
  </si>
  <si>
    <t>614-4</t>
  </si>
  <si>
    <t>614-3</t>
  </si>
  <si>
    <t>614-2</t>
  </si>
  <si>
    <t>614-1</t>
  </si>
  <si>
    <t>613-4</t>
  </si>
  <si>
    <t>613-3</t>
  </si>
  <si>
    <t>613-2</t>
  </si>
  <si>
    <t>613-1</t>
  </si>
  <si>
    <t>612-4</t>
  </si>
  <si>
    <t>612-3</t>
  </si>
  <si>
    <t>612-2</t>
  </si>
  <si>
    <t>612-1</t>
  </si>
  <si>
    <t>611-4</t>
  </si>
  <si>
    <t>611-3</t>
  </si>
  <si>
    <t>611-2</t>
  </si>
  <si>
    <t>611-1</t>
  </si>
  <si>
    <t>609-4</t>
  </si>
  <si>
    <t>609-3</t>
  </si>
  <si>
    <t>609-2</t>
  </si>
  <si>
    <t>609-1</t>
  </si>
  <si>
    <t>608-4</t>
  </si>
  <si>
    <t>608-3</t>
  </si>
  <si>
    <t>608-2</t>
  </si>
  <si>
    <t>608-1</t>
  </si>
  <si>
    <t>607-4</t>
  </si>
  <si>
    <t>607-3</t>
  </si>
  <si>
    <t>607-2</t>
  </si>
  <si>
    <t>607-1</t>
  </si>
  <si>
    <t>603-4</t>
  </si>
  <si>
    <t>603-3</t>
  </si>
  <si>
    <t>603-2</t>
  </si>
  <si>
    <t>603-1</t>
  </si>
  <si>
    <t>602-4</t>
  </si>
  <si>
    <t>602-3</t>
  </si>
  <si>
    <t>602-2</t>
  </si>
  <si>
    <t>602-1</t>
  </si>
  <si>
    <t>593-4</t>
  </si>
  <si>
    <t>593-3</t>
  </si>
  <si>
    <t>593-2</t>
  </si>
  <si>
    <t>593-1</t>
  </si>
  <si>
    <t>591-4</t>
  </si>
  <si>
    <t>591-3</t>
  </si>
  <si>
    <t>591-2</t>
  </si>
  <si>
    <t>591-1</t>
  </si>
  <si>
    <t>589-4</t>
  </si>
  <si>
    <t>589-3</t>
  </si>
  <si>
    <t>589-2</t>
  </si>
  <si>
    <t>589-1</t>
  </si>
  <si>
    <t>588-4</t>
  </si>
  <si>
    <t>588-3</t>
  </si>
  <si>
    <t>588-2</t>
  </si>
  <si>
    <t>588-1</t>
  </si>
  <si>
    <t>583-4</t>
  </si>
  <si>
    <t>583-3</t>
  </si>
  <si>
    <t>583-2</t>
  </si>
  <si>
    <t>583-1</t>
  </si>
  <si>
    <t>581-4</t>
  </si>
  <si>
    <t>581-3</t>
  </si>
  <si>
    <t>581-2</t>
  </si>
  <si>
    <t>581-1</t>
  </si>
  <si>
    <t>580-4</t>
  </si>
  <si>
    <t>580-3</t>
  </si>
  <si>
    <t>580-2</t>
  </si>
  <si>
    <t>580-1</t>
  </si>
  <si>
    <t>Obstetrics</t>
  </si>
  <si>
    <t>566-4</t>
  </si>
  <si>
    <t>566-3</t>
  </si>
  <si>
    <t>566-2</t>
  </si>
  <si>
    <t>566-1</t>
  </si>
  <si>
    <t>565-4</t>
  </si>
  <si>
    <t>565-3</t>
  </si>
  <si>
    <t>565-2</t>
  </si>
  <si>
    <t>565-1</t>
  </si>
  <si>
    <t>564-4</t>
  </si>
  <si>
    <t>564-3</t>
  </si>
  <si>
    <t>564-2</t>
  </si>
  <si>
    <t>564-1</t>
  </si>
  <si>
    <t>563-4</t>
  </si>
  <si>
    <t>563-3</t>
  </si>
  <si>
    <t>563-2</t>
  </si>
  <si>
    <t>563-1</t>
  </si>
  <si>
    <t>561-4</t>
  </si>
  <si>
    <t>561-3</t>
  </si>
  <si>
    <t>561-2</t>
  </si>
  <si>
    <t>561-1</t>
  </si>
  <si>
    <t>560-4</t>
  </si>
  <si>
    <t>560-3</t>
  </si>
  <si>
    <t>560-2</t>
  </si>
  <si>
    <t>560-1</t>
  </si>
  <si>
    <t>546-4</t>
  </si>
  <si>
    <t>546-3</t>
  </si>
  <si>
    <t>546-2</t>
  </si>
  <si>
    <t>546-1</t>
  </si>
  <si>
    <t>545-4</t>
  </si>
  <si>
    <t>545-3</t>
  </si>
  <si>
    <t>545-2</t>
  </si>
  <si>
    <t>545-1</t>
  </si>
  <si>
    <t>544-4</t>
  </si>
  <si>
    <t>544-3</t>
  </si>
  <si>
    <t>544-2</t>
  </si>
  <si>
    <t>544-1</t>
  </si>
  <si>
    <t>542-4</t>
  </si>
  <si>
    <t>542-3</t>
  </si>
  <si>
    <t>542-2</t>
  </si>
  <si>
    <t>542-1</t>
  </si>
  <si>
    <t>541-4</t>
  </si>
  <si>
    <t>541-3</t>
  </si>
  <si>
    <t>541-2</t>
  </si>
  <si>
    <t>541-1</t>
  </si>
  <si>
    <t>540-4</t>
  </si>
  <si>
    <t>540-3</t>
  </si>
  <si>
    <t>540-2</t>
  </si>
  <si>
    <t>540-1</t>
  </si>
  <si>
    <t>532-4</t>
  </si>
  <si>
    <t>532-3</t>
  </si>
  <si>
    <t>532-2</t>
  </si>
  <si>
    <t>532-1</t>
  </si>
  <si>
    <t>531-4</t>
  </si>
  <si>
    <t>531-3</t>
  </si>
  <si>
    <t>531-2</t>
  </si>
  <si>
    <t>531-1</t>
  </si>
  <si>
    <t>530-4</t>
  </si>
  <si>
    <t>530-3</t>
  </si>
  <si>
    <t>530-2</t>
  </si>
  <si>
    <t>530-1</t>
  </si>
  <si>
    <t>519-4</t>
  </si>
  <si>
    <t>519-3</t>
  </si>
  <si>
    <t>519-2</t>
  </si>
  <si>
    <t>519-1</t>
  </si>
  <si>
    <t>518-4</t>
  </si>
  <si>
    <t>518-3</t>
  </si>
  <si>
    <t>518-2</t>
  </si>
  <si>
    <t>518-1</t>
  </si>
  <si>
    <t>517-4</t>
  </si>
  <si>
    <t>517-3</t>
  </si>
  <si>
    <t>517-2</t>
  </si>
  <si>
    <t>517-1</t>
  </si>
  <si>
    <t>514-4</t>
  </si>
  <si>
    <t>514-3</t>
  </si>
  <si>
    <t>514-2</t>
  </si>
  <si>
    <t>514-1</t>
  </si>
  <si>
    <t>513-4</t>
  </si>
  <si>
    <t>513-3</t>
  </si>
  <si>
    <t>513-2</t>
  </si>
  <si>
    <t>513-1</t>
  </si>
  <si>
    <t>512-4</t>
  </si>
  <si>
    <t>512-3</t>
  </si>
  <si>
    <t>512-2</t>
  </si>
  <si>
    <t>512-1</t>
  </si>
  <si>
    <t>511-4</t>
  </si>
  <si>
    <t>511-3</t>
  </si>
  <si>
    <t>511-2</t>
  </si>
  <si>
    <t>511-1</t>
  </si>
  <si>
    <t>510-4</t>
  </si>
  <si>
    <t>510-3</t>
  </si>
  <si>
    <t>510-2</t>
  </si>
  <si>
    <t>510-1</t>
  </si>
  <si>
    <t>501-4</t>
  </si>
  <si>
    <t>501-3</t>
  </si>
  <si>
    <t>501-2</t>
  </si>
  <si>
    <t>501-1</t>
  </si>
  <si>
    <t>500-4</t>
  </si>
  <si>
    <t>500-3</t>
  </si>
  <si>
    <t>500-2</t>
  </si>
  <si>
    <t>500-1</t>
  </si>
  <si>
    <t>484-4</t>
  </si>
  <si>
    <t>484-3</t>
  </si>
  <si>
    <t>484-2</t>
  </si>
  <si>
    <t>484-1</t>
  </si>
  <si>
    <t>483-4</t>
  </si>
  <si>
    <t>483-3</t>
  </si>
  <si>
    <t>483-2</t>
  </si>
  <si>
    <t>483-1</t>
  </si>
  <si>
    <t>482-4</t>
  </si>
  <si>
    <t>482-3</t>
  </si>
  <si>
    <t>482-2</t>
  </si>
  <si>
    <t>482-1</t>
  </si>
  <si>
    <t>481-4</t>
  </si>
  <si>
    <t>481-3</t>
  </si>
  <si>
    <t>481-2</t>
  </si>
  <si>
    <t>481-1</t>
  </si>
  <si>
    <t>480-4</t>
  </si>
  <si>
    <t>480-3</t>
  </si>
  <si>
    <t>480-2</t>
  </si>
  <si>
    <t>480-1</t>
  </si>
  <si>
    <t>468-4</t>
  </si>
  <si>
    <t>468-3</t>
  </si>
  <si>
    <t>468-2</t>
  </si>
  <si>
    <t>468-1</t>
  </si>
  <si>
    <t>466-4</t>
  </si>
  <si>
    <t>466-3</t>
  </si>
  <si>
    <t>466-2</t>
  </si>
  <si>
    <t>466-1</t>
  </si>
  <si>
    <t>465-4</t>
  </si>
  <si>
    <t>465-3</t>
  </si>
  <si>
    <t>465-2</t>
  </si>
  <si>
    <t>465-1</t>
  </si>
  <si>
    <t>463-4</t>
  </si>
  <si>
    <t>463-3</t>
  </si>
  <si>
    <t>463-2</t>
  </si>
  <si>
    <t>463-1</t>
  </si>
  <si>
    <t>462-4</t>
  </si>
  <si>
    <t>462-3</t>
  </si>
  <si>
    <t>462-2</t>
  </si>
  <si>
    <t>462-1</t>
  </si>
  <si>
    <t>461-4</t>
  </si>
  <si>
    <t>461-3</t>
  </si>
  <si>
    <t>461-2</t>
  </si>
  <si>
    <t>461-1</t>
  </si>
  <si>
    <t>460-4</t>
  </si>
  <si>
    <t>460-3</t>
  </si>
  <si>
    <t>460-2</t>
  </si>
  <si>
    <t>460-1</t>
  </si>
  <si>
    <t>447-4</t>
  </si>
  <si>
    <t>447-3</t>
  </si>
  <si>
    <t>447-2</t>
  </si>
  <si>
    <t>447-1</t>
  </si>
  <si>
    <t>446-4</t>
  </si>
  <si>
    <t>446-3</t>
  </si>
  <si>
    <t>446-2</t>
  </si>
  <si>
    <t>446-1</t>
  </si>
  <si>
    <t>445-4</t>
  </si>
  <si>
    <t>445-3</t>
  </si>
  <si>
    <t>445-2</t>
  </si>
  <si>
    <t>445-1</t>
  </si>
  <si>
    <t>444-4</t>
  </si>
  <si>
    <t>444-3</t>
  </si>
  <si>
    <t>444-2</t>
  </si>
  <si>
    <t>444-1</t>
  </si>
  <si>
    <t>443-4</t>
  </si>
  <si>
    <t>443-3</t>
  </si>
  <si>
    <t>443-2</t>
  </si>
  <si>
    <t>443-1</t>
  </si>
  <si>
    <t>442-4</t>
  </si>
  <si>
    <t>442-3</t>
  </si>
  <si>
    <t>442-2</t>
  </si>
  <si>
    <t>442-1</t>
  </si>
  <si>
    <t>441-4</t>
  </si>
  <si>
    <t>441-3</t>
  </si>
  <si>
    <t>441-2</t>
  </si>
  <si>
    <t>441-1</t>
  </si>
  <si>
    <t>440-4</t>
  </si>
  <si>
    <t>440-3</t>
  </si>
  <si>
    <t>440-2</t>
  </si>
  <si>
    <t>440-1</t>
  </si>
  <si>
    <t>425-4</t>
  </si>
  <si>
    <t>425-3</t>
  </si>
  <si>
    <t>425-2</t>
  </si>
  <si>
    <t>425-1</t>
  </si>
  <si>
    <t>424-4</t>
  </si>
  <si>
    <t>424-3</t>
  </si>
  <si>
    <t>424-2</t>
  </si>
  <si>
    <t>424-1</t>
  </si>
  <si>
    <t>423-4</t>
  </si>
  <si>
    <t>423-3</t>
  </si>
  <si>
    <t>423-2</t>
  </si>
  <si>
    <t>423-1</t>
  </si>
  <si>
    <t>422-4</t>
  </si>
  <si>
    <t>422-3</t>
  </si>
  <si>
    <t>422-2</t>
  </si>
  <si>
    <t>422-1</t>
  </si>
  <si>
    <t>421-4</t>
  </si>
  <si>
    <t>421-3</t>
  </si>
  <si>
    <t>421-2</t>
  </si>
  <si>
    <t>421-1</t>
  </si>
  <si>
    <t>420-4</t>
  </si>
  <si>
    <t>420-3</t>
  </si>
  <si>
    <t>420-2</t>
  </si>
  <si>
    <t>420-1</t>
  </si>
  <si>
    <t>405-4</t>
  </si>
  <si>
    <t>405-3</t>
  </si>
  <si>
    <t>405-2</t>
  </si>
  <si>
    <t>405-1</t>
  </si>
  <si>
    <t>404-4</t>
  </si>
  <si>
    <t>404-3</t>
  </si>
  <si>
    <t>404-2</t>
  </si>
  <si>
    <t>404-1</t>
  </si>
  <si>
    <t>403-4</t>
  </si>
  <si>
    <t>403-3</t>
  </si>
  <si>
    <t>403-2</t>
  </si>
  <si>
    <t>403-1</t>
  </si>
  <si>
    <t>401-4</t>
  </si>
  <si>
    <t>401-3</t>
  </si>
  <si>
    <t>401-2</t>
  </si>
  <si>
    <t>401-1</t>
  </si>
  <si>
    <t>385-4</t>
  </si>
  <si>
    <t>385-3</t>
  </si>
  <si>
    <t>385-2</t>
  </si>
  <si>
    <t>385-1</t>
  </si>
  <si>
    <t>384-4</t>
  </si>
  <si>
    <t>384-3</t>
  </si>
  <si>
    <t>384-2</t>
  </si>
  <si>
    <t>384-1</t>
  </si>
  <si>
    <t>383-4</t>
  </si>
  <si>
    <t>383-3</t>
  </si>
  <si>
    <t>383-2</t>
  </si>
  <si>
    <t>383-1</t>
  </si>
  <si>
    <t>382-4</t>
  </si>
  <si>
    <t>382-3</t>
  </si>
  <si>
    <t>382-2</t>
  </si>
  <si>
    <t>382-1</t>
  </si>
  <si>
    <t>381-4</t>
  </si>
  <si>
    <t>381-3</t>
  </si>
  <si>
    <t>381-2</t>
  </si>
  <si>
    <t>381-1</t>
  </si>
  <si>
    <t>380-4</t>
  </si>
  <si>
    <t>380-3</t>
  </si>
  <si>
    <t>380-2</t>
  </si>
  <si>
    <t>380-1</t>
  </si>
  <si>
    <t>364-4</t>
  </si>
  <si>
    <t>364-3</t>
  </si>
  <si>
    <t>364-2</t>
  </si>
  <si>
    <t>364-1</t>
  </si>
  <si>
    <t>363-4</t>
  </si>
  <si>
    <t>363-3</t>
  </si>
  <si>
    <t>363-2</t>
  </si>
  <si>
    <t>363-1</t>
  </si>
  <si>
    <t>362-4</t>
  </si>
  <si>
    <t>362-3</t>
  </si>
  <si>
    <t>362-2</t>
  </si>
  <si>
    <t>362-1</t>
  </si>
  <si>
    <t>361-4</t>
  </si>
  <si>
    <t>361-3</t>
  </si>
  <si>
    <t>361-2</t>
  </si>
  <si>
    <t>361-1</t>
  </si>
  <si>
    <t>351-4</t>
  </si>
  <si>
    <t>351-3</t>
  </si>
  <si>
    <t>351-2</t>
  </si>
  <si>
    <t>351-1</t>
  </si>
  <si>
    <t>349-4</t>
  </si>
  <si>
    <t>349-3</t>
  </si>
  <si>
    <t>349-2</t>
  </si>
  <si>
    <t>349-1</t>
  </si>
  <si>
    <t>347-4</t>
  </si>
  <si>
    <t>347-3</t>
  </si>
  <si>
    <t>347-2</t>
  </si>
  <si>
    <t>347-1</t>
  </si>
  <si>
    <t>346-4</t>
  </si>
  <si>
    <t>346-3</t>
  </si>
  <si>
    <t>346-2</t>
  </si>
  <si>
    <t>346-1</t>
  </si>
  <si>
    <t>344-4</t>
  </si>
  <si>
    <t>344-3</t>
  </si>
  <si>
    <t>344-2</t>
  </si>
  <si>
    <t>344-1</t>
  </si>
  <si>
    <t>343-4</t>
  </si>
  <si>
    <t>343-3</t>
  </si>
  <si>
    <t>343-2</t>
  </si>
  <si>
    <t>343-1</t>
  </si>
  <si>
    <t>342-4</t>
  </si>
  <si>
    <t>342-3</t>
  </si>
  <si>
    <t>342-2</t>
  </si>
  <si>
    <t>342-1</t>
  </si>
  <si>
    <t>341-4</t>
  </si>
  <si>
    <t>341-3</t>
  </si>
  <si>
    <t>341-2</t>
  </si>
  <si>
    <t>341-1</t>
  </si>
  <si>
    <t>340-4</t>
  </si>
  <si>
    <t>340-3</t>
  </si>
  <si>
    <t>340-2</t>
  </si>
  <si>
    <t>340-1</t>
  </si>
  <si>
    <t>321-4</t>
  </si>
  <si>
    <t>321-3</t>
  </si>
  <si>
    <t>321-2</t>
  </si>
  <si>
    <t>321-1</t>
  </si>
  <si>
    <t>320-4</t>
  </si>
  <si>
    <t>320-3</t>
  </si>
  <si>
    <t>320-2</t>
  </si>
  <si>
    <t>320-1</t>
  </si>
  <si>
    <t>317-4</t>
  </si>
  <si>
    <t>317-3</t>
  </si>
  <si>
    <t>317-2</t>
  </si>
  <si>
    <t>317-1</t>
  </si>
  <si>
    <t>316-4</t>
  </si>
  <si>
    <t>316-3</t>
  </si>
  <si>
    <t>316-2</t>
  </si>
  <si>
    <t>316-1</t>
  </si>
  <si>
    <t>315-4</t>
  </si>
  <si>
    <t>315-3</t>
  </si>
  <si>
    <t>315-2</t>
  </si>
  <si>
    <t>315-1</t>
  </si>
  <si>
    <t>314-4</t>
  </si>
  <si>
    <t>314-3</t>
  </si>
  <si>
    <t>314-2</t>
  </si>
  <si>
    <t>314-1</t>
  </si>
  <si>
    <t>313-4</t>
  </si>
  <si>
    <t>313-3</t>
  </si>
  <si>
    <t>313-2</t>
  </si>
  <si>
    <t>313-1</t>
  </si>
  <si>
    <t>312-4</t>
  </si>
  <si>
    <t>312-3</t>
  </si>
  <si>
    <t>312-2</t>
  </si>
  <si>
    <t>312-1</t>
  </si>
  <si>
    <t>310-4</t>
  </si>
  <si>
    <t>310-3</t>
  </si>
  <si>
    <t>310-2</t>
  </si>
  <si>
    <t>310-1</t>
  </si>
  <si>
    <t>309-4</t>
  </si>
  <si>
    <t>309-3</t>
  </si>
  <si>
    <t>309-2</t>
  </si>
  <si>
    <t>309-1</t>
  </si>
  <si>
    <t>308-4</t>
  </si>
  <si>
    <t>308-3</t>
  </si>
  <si>
    <t>308-2</t>
  </si>
  <si>
    <t>308-1</t>
  </si>
  <si>
    <t>305-4</t>
  </si>
  <si>
    <t>305-3</t>
  </si>
  <si>
    <t>305-2</t>
  </si>
  <si>
    <t>305-1</t>
  </si>
  <si>
    <t>304-4</t>
  </si>
  <si>
    <t>304-3</t>
  </si>
  <si>
    <t>304-2</t>
  </si>
  <si>
    <t>304-1</t>
  </si>
  <si>
    <t>303-4</t>
  </si>
  <si>
    <t>303-3</t>
  </si>
  <si>
    <t>303-2</t>
  </si>
  <si>
    <t>303-1</t>
  </si>
  <si>
    <t>302-4</t>
  </si>
  <si>
    <t>302-3</t>
  </si>
  <si>
    <t>302-2</t>
  </si>
  <si>
    <t>302-1</t>
  </si>
  <si>
    <t>301-4</t>
  </si>
  <si>
    <t>301-3</t>
  </si>
  <si>
    <t>301-2</t>
  </si>
  <si>
    <t>301-1</t>
  </si>
  <si>
    <t>Adult gastroent</t>
  </si>
  <si>
    <t>284-4</t>
  </si>
  <si>
    <t>284-3</t>
  </si>
  <si>
    <t>284-2</t>
  </si>
  <si>
    <t>284-1</t>
  </si>
  <si>
    <t>283-4</t>
  </si>
  <si>
    <t>283-3</t>
  </si>
  <si>
    <t>283-2</t>
  </si>
  <si>
    <t>283-1</t>
  </si>
  <si>
    <t>282-4</t>
  </si>
  <si>
    <t>282-3</t>
  </si>
  <si>
    <t>282-2</t>
  </si>
  <si>
    <t>282-1</t>
  </si>
  <si>
    <t>281-4</t>
  </si>
  <si>
    <t>281-3</t>
  </si>
  <si>
    <t>281-2</t>
  </si>
  <si>
    <t>281-1</t>
  </si>
  <si>
    <t>280-4</t>
  </si>
  <si>
    <t>280-3</t>
  </si>
  <si>
    <t>280-2</t>
  </si>
  <si>
    <t>280-1</t>
  </si>
  <si>
    <t>279-4</t>
  </si>
  <si>
    <t>279-3</t>
  </si>
  <si>
    <t>279-2</t>
  </si>
  <si>
    <t>279-1</t>
  </si>
  <si>
    <t>264-4</t>
  </si>
  <si>
    <t>264-3</t>
  </si>
  <si>
    <t>264-2</t>
  </si>
  <si>
    <t>264-1</t>
  </si>
  <si>
    <t>263-4</t>
  </si>
  <si>
    <t>263-3</t>
  </si>
  <si>
    <t>263-2</t>
  </si>
  <si>
    <t>263-1</t>
  </si>
  <si>
    <t>262-4</t>
  </si>
  <si>
    <t>262-3</t>
  </si>
  <si>
    <t>262-2</t>
  </si>
  <si>
    <t>262-1</t>
  </si>
  <si>
    <t>261-4</t>
  </si>
  <si>
    <t>261-3</t>
  </si>
  <si>
    <t>261-2</t>
  </si>
  <si>
    <t>261-1</t>
  </si>
  <si>
    <t>260-4</t>
  </si>
  <si>
    <t>260-3</t>
  </si>
  <si>
    <t>260-2</t>
  </si>
  <si>
    <t>260-1</t>
  </si>
  <si>
    <t>254-4</t>
  </si>
  <si>
    <t>254-3</t>
  </si>
  <si>
    <t>254-2</t>
  </si>
  <si>
    <t>254-1</t>
  </si>
  <si>
    <t>253-4</t>
  </si>
  <si>
    <t>253-3</t>
  </si>
  <si>
    <t>253-2</t>
  </si>
  <si>
    <t>253-1</t>
  </si>
  <si>
    <t>252-4</t>
  </si>
  <si>
    <t>252-3</t>
  </si>
  <si>
    <t>252-2</t>
  </si>
  <si>
    <t>252-1</t>
  </si>
  <si>
    <t>251-4</t>
  </si>
  <si>
    <t>251-3</t>
  </si>
  <si>
    <t>251-2</t>
  </si>
  <si>
    <t>251-1</t>
  </si>
  <si>
    <t>249-4</t>
  </si>
  <si>
    <t>249-3</t>
  </si>
  <si>
    <t>249-2</t>
  </si>
  <si>
    <t>249-1</t>
  </si>
  <si>
    <t>248-4</t>
  </si>
  <si>
    <t>248-3</t>
  </si>
  <si>
    <t>248-2</t>
  </si>
  <si>
    <t>248-1</t>
  </si>
  <si>
    <t>247-4</t>
  </si>
  <si>
    <t>247-3</t>
  </si>
  <si>
    <t>247-2</t>
  </si>
  <si>
    <t>247-1</t>
  </si>
  <si>
    <t>246-4</t>
  </si>
  <si>
    <t>246-3</t>
  </si>
  <si>
    <t>246-2</t>
  </si>
  <si>
    <t>246-1</t>
  </si>
  <si>
    <t>245-4</t>
  </si>
  <si>
    <t>245-3</t>
  </si>
  <si>
    <t>245-2</t>
  </si>
  <si>
    <t>245-1</t>
  </si>
  <si>
    <t>244-4</t>
  </si>
  <si>
    <t>244-3</t>
  </si>
  <si>
    <t>244-2</t>
  </si>
  <si>
    <t>244-1</t>
  </si>
  <si>
    <t>243-4</t>
  </si>
  <si>
    <t>243-3</t>
  </si>
  <si>
    <t>243-2</t>
  </si>
  <si>
    <t>243-1</t>
  </si>
  <si>
    <t>242-4</t>
  </si>
  <si>
    <t>242-3</t>
  </si>
  <si>
    <t>242-2</t>
  </si>
  <si>
    <t>242-1</t>
  </si>
  <si>
    <t>241-4</t>
  </si>
  <si>
    <t>241-3</t>
  </si>
  <si>
    <t>241-2</t>
  </si>
  <si>
    <t>241-1</t>
  </si>
  <si>
    <t>240-4</t>
  </si>
  <si>
    <t>240-3</t>
  </si>
  <si>
    <t>240-2</t>
  </si>
  <si>
    <t>240-1</t>
  </si>
  <si>
    <t>229-4</t>
  </si>
  <si>
    <t>229-3</t>
  </si>
  <si>
    <t>229-2</t>
  </si>
  <si>
    <t>229-1</t>
  </si>
  <si>
    <t>228-4</t>
  </si>
  <si>
    <t>228-3</t>
  </si>
  <si>
    <t>228-2</t>
  </si>
  <si>
    <t>228-1</t>
  </si>
  <si>
    <t>227-4</t>
  </si>
  <si>
    <t>227-3</t>
  </si>
  <si>
    <t>227-2</t>
  </si>
  <si>
    <t>227-1</t>
  </si>
  <si>
    <t>226-4</t>
  </si>
  <si>
    <t>226-3</t>
  </si>
  <si>
    <t>226-2</t>
  </si>
  <si>
    <t>226-1</t>
  </si>
  <si>
    <t>225-4</t>
  </si>
  <si>
    <t>225-3</t>
  </si>
  <si>
    <t>225-2</t>
  </si>
  <si>
    <t>225-1</t>
  </si>
  <si>
    <t>224-4</t>
  </si>
  <si>
    <t>224-3</t>
  </si>
  <si>
    <t>224-2</t>
  </si>
  <si>
    <t>224-1</t>
  </si>
  <si>
    <t>223-4</t>
  </si>
  <si>
    <t>223-3</t>
  </si>
  <si>
    <t>223-2</t>
  </si>
  <si>
    <t>223-1</t>
  </si>
  <si>
    <t>222-4</t>
  </si>
  <si>
    <t>222-3</t>
  </si>
  <si>
    <t>222-2</t>
  </si>
  <si>
    <t>222-1</t>
  </si>
  <si>
    <t>221-4</t>
  </si>
  <si>
    <t>221-3</t>
  </si>
  <si>
    <t>221-2</t>
  </si>
  <si>
    <t>221-1</t>
  </si>
  <si>
    <t>220-4</t>
  </si>
  <si>
    <t>220-3</t>
  </si>
  <si>
    <t>220-2</t>
  </si>
  <si>
    <t>220-1</t>
  </si>
  <si>
    <t>Adult circulatory</t>
  </si>
  <si>
    <t>207-4</t>
  </si>
  <si>
    <t>207-3</t>
  </si>
  <si>
    <t>207-2</t>
  </si>
  <si>
    <t>207-1</t>
  </si>
  <si>
    <t>206-4</t>
  </si>
  <si>
    <t>206-3</t>
  </si>
  <si>
    <t>206-2</t>
  </si>
  <si>
    <t>206-1</t>
  </si>
  <si>
    <t>205-4</t>
  </si>
  <si>
    <t>205-3</t>
  </si>
  <si>
    <t>205-2</t>
  </si>
  <si>
    <t>205-1</t>
  </si>
  <si>
    <t>204-4</t>
  </si>
  <si>
    <t>204-3</t>
  </si>
  <si>
    <t>204-2</t>
  </si>
  <si>
    <t>204-1</t>
  </si>
  <si>
    <t>203-4</t>
  </si>
  <si>
    <t>203-3</t>
  </si>
  <si>
    <t>203-2</t>
  </si>
  <si>
    <t>203-1</t>
  </si>
  <si>
    <t>201-4</t>
  </si>
  <si>
    <t>201-3</t>
  </si>
  <si>
    <t>201-2</t>
  </si>
  <si>
    <t>201-1</t>
  </si>
  <si>
    <t>200-4</t>
  </si>
  <si>
    <t>200-3</t>
  </si>
  <si>
    <t>200-2</t>
  </si>
  <si>
    <t>200-1</t>
  </si>
  <si>
    <t>199-4</t>
  </si>
  <si>
    <t>199-3</t>
  </si>
  <si>
    <t>199-2</t>
  </si>
  <si>
    <t>199-1</t>
  </si>
  <si>
    <t>198-4</t>
  </si>
  <si>
    <t>198-3</t>
  </si>
  <si>
    <t>198-2</t>
  </si>
  <si>
    <t>198-1</t>
  </si>
  <si>
    <t>197-4</t>
  </si>
  <si>
    <t>197-3</t>
  </si>
  <si>
    <t>197-2</t>
  </si>
  <si>
    <t>197-1</t>
  </si>
  <si>
    <t>196-4</t>
  </si>
  <si>
    <t>196-3</t>
  </si>
  <si>
    <t>196-2</t>
  </si>
  <si>
    <t>196-1</t>
  </si>
  <si>
    <t>194-4</t>
  </si>
  <si>
    <t>194-3</t>
  </si>
  <si>
    <t>194-2</t>
  </si>
  <si>
    <t>194-1</t>
  </si>
  <si>
    <t>193-4</t>
  </si>
  <si>
    <t>193-3</t>
  </si>
  <si>
    <t>193-2</t>
  </si>
  <si>
    <t>193-1</t>
  </si>
  <si>
    <t>192-4</t>
  </si>
  <si>
    <t>192-3</t>
  </si>
  <si>
    <t>192-2</t>
  </si>
  <si>
    <t>192-1</t>
  </si>
  <si>
    <t>191-4</t>
  </si>
  <si>
    <t>191-3</t>
  </si>
  <si>
    <t>191-2</t>
  </si>
  <si>
    <t>191-1</t>
  </si>
  <si>
    <t>190-4</t>
  </si>
  <si>
    <t>190-3</t>
  </si>
  <si>
    <t>190-2</t>
  </si>
  <si>
    <t>190-1</t>
  </si>
  <si>
    <t>180-4</t>
  </si>
  <si>
    <t>180-3</t>
  </si>
  <si>
    <t>180-2</t>
  </si>
  <si>
    <t>180-1</t>
  </si>
  <si>
    <t>177-4</t>
  </si>
  <si>
    <t>177-3</t>
  </si>
  <si>
    <t>177-2</t>
  </si>
  <si>
    <t>177-1</t>
  </si>
  <si>
    <t>176-4</t>
  </si>
  <si>
    <t>176-3</t>
  </si>
  <si>
    <t>176-2</t>
  </si>
  <si>
    <t>176-1</t>
  </si>
  <si>
    <t>175-4</t>
  </si>
  <si>
    <t>175-3</t>
  </si>
  <si>
    <t>175-2</t>
  </si>
  <si>
    <t>175-1</t>
  </si>
  <si>
    <t>174-4</t>
  </si>
  <si>
    <t>174-3</t>
  </si>
  <si>
    <t>174-2</t>
  </si>
  <si>
    <t>174-1</t>
  </si>
  <si>
    <t>173-4</t>
  </si>
  <si>
    <t>173-3</t>
  </si>
  <si>
    <t>173-2</t>
  </si>
  <si>
    <t>173-1</t>
  </si>
  <si>
    <t>171-4</t>
  </si>
  <si>
    <t>171-3</t>
  </si>
  <si>
    <t>171-2</t>
  </si>
  <si>
    <t>171-1</t>
  </si>
  <si>
    <t>170-4</t>
  </si>
  <si>
    <t>170-3</t>
  </si>
  <si>
    <t>170-2</t>
  </si>
  <si>
    <t>170-1</t>
  </si>
  <si>
    <t>169-4</t>
  </si>
  <si>
    <t>169-3</t>
  </si>
  <si>
    <t>169-2</t>
  </si>
  <si>
    <t>169-1</t>
  </si>
  <si>
    <t>167-4</t>
  </si>
  <si>
    <t>167-3</t>
  </si>
  <si>
    <t>167-2</t>
  </si>
  <si>
    <t>167-1</t>
  </si>
  <si>
    <t>166-4</t>
  </si>
  <si>
    <t>166-3</t>
  </si>
  <si>
    <t>166-2</t>
  </si>
  <si>
    <t>166-1</t>
  </si>
  <si>
    <t>165-4</t>
  </si>
  <si>
    <t>165-3</t>
  </si>
  <si>
    <t>165-2</t>
  </si>
  <si>
    <t>165-1</t>
  </si>
  <si>
    <t>163-4</t>
  </si>
  <si>
    <t>163-3</t>
  </si>
  <si>
    <t>163-2</t>
  </si>
  <si>
    <t>163-1</t>
  </si>
  <si>
    <t>162-4</t>
  </si>
  <si>
    <t>162-3</t>
  </si>
  <si>
    <t>162-2</t>
  </si>
  <si>
    <t>162-1</t>
  </si>
  <si>
    <t>161-4</t>
  </si>
  <si>
    <t>161-3</t>
  </si>
  <si>
    <t>161-2</t>
  </si>
  <si>
    <t>161-1</t>
  </si>
  <si>
    <t>160-4</t>
  </si>
  <si>
    <t>160-3</t>
  </si>
  <si>
    <t>160-2</t>
  </si>
  <si>
    <t>160-1</t>
  </si>
  <si>
    <t>Adult respiratory</t>
  </si>
  <si>
    <t>Pediatric respiratory</t>
  </si>
  <si>
    <t>144-4</t>
  </si>
  <si>
    <t>144-3</t>
  </si>
  <si>
    <t>144-2</t>
  </si>
  <si>
    <t>144-1</t>
  </si>
  <si>
    <t>143-4</t>
  </si>
  <si>
    <t>143-3</t>
  </si>
  <si>
    <t>143-2</t>
  </si>
  <si>
    <t>143-1</t>
  </si>
  <si>
    <t>142-4</t>
  </si>
  <si>
    <t>142-3</t>
  </si>
  <si>
    <t>142-2</t>
  </si>
  <si>
    <t>142-1</t>
  </si>
  <si>
    <t>141-4</t>
  </si>
  <si>
    <t>141-3</t>
  </si>
  <si>
    <t>141-2</t>
  </si>
  <si>
    <t>141-1</t>
  </si>
  <si>
    <t>140-4</t>
  </si>
  <si>
    <t>140-3</t>
  </si>
  <si>
    <t>140-2</t>
  </si>
  <si>
    <t>140-1</t>
  </si>
  <si>
    <t>139-4</t>
  </si>
  <si>
    <t>139-3</t>
  </si>
  <si>
    <t>139-2</t>
  </si>
  <si>
    <t>139-1</t>
  </si>
  <si>
    <t>138-4</t>
  </si>
  <si>
    <t>138-3</t>
  </si>
  <si>
    <t>138-2</t>
  </si>
  <si>
    <t>138-1</t>
  </si>
  <si>
    <t>137-4</t>
  </si>
  <si>
    <t>137-3</t>
  </si>
  <si>
    <t>137-2</t>
  </si>
  <si>
    <t>137-1</t>
  </si>
  <si>
    <t>136-4</t>
  </si>
  <si>
    <t>136-3</t>
  </si>
  <si>
    <t>136-2</t>
  </si>
  <si>
    <t>136-1</t>
  </si>
  <si>
    <t>135-4</t>
  </si>
  <si>
    <t>135-3</t>
  </si>
  <si>
    <t>135-2</t>
  </si>
  <si>
    <t>135-1</t>
  </si>
  <si>
    <t>134-4</t>
  </si>
  <si>
    <t>134-3</t>
  </si>
  <si>
    <t>134-2</t>
  </si>
  <si>
    <t>134-1</t>
  </si>
  <si>
    <t>133-4</t>
  </si>
  <si>
    <t>133-3</t>
  </si>
  <si>
    <t>133-2</t>
  </si>
  <si>
    <t>133-1</t>
  </si>
  <si>
    <t>132-4</t>
  </si>
  <si>
    <t>132-3</t>
  </si>
  <si>
    <t>132-2</t>
  </si>
  <si>
    <t>132-1</t>
  </si>
  <si>
    <t>131-4</t>
  </si>
  <si>
    <t>131-3</t>
  </si>
  <si>
    <t>131-2</t>
  </si>
  <si>
    <t>131-1</t>
  </si>
  <si>
    <t>130-4</t>
  </si>
  <si>
    <t>130-3</t>
  </si>
  <si>
    <t>130-2</t>
  </si>
  <si>
    <t>130-1</t>
  </si>
  <si>
    <t>121-4</t>
  </si>
  <si>
    <t>121-3</t>
  </si>
  <si>
    <t>121-2</t>
  </si>
  <si>
    <t>121-1</t>
  </si>
  <si>
    <t>120-4</t>
  </si>
  <si>
    <t>120-3</t>
  </si>
  <si>
    <t>120-2</t>
  </si>
  <si>
    <t>120-1</t>
  </si>
  <si>
    <t>115-4</t>
  </si>
  <si>
    <t>115-3</t>
  </si>
  <si>
    <t>115-2</t>
  </si>
  <si>
    <t>115-1</t>
  </si>
  <si>
    <t>114-4</t>
  </si>
  <si>
    <t>114-3</t>
  </si>
  <si>
    <t>114-2</t>
  </si>
  <si>
    <t>114-1</t>
  </si>
  <si>
    <t>113-4</t>
  </si>
  <si>
    <t>113-3</t>
  </si>
  <si>
    <t>113-2</t>
  </si>
  <si>
    <t>113-1</t>
  </si>
  <si>
    <t>111-4</t>
  </si>
  <si>
    <t>111-3</t>
  </si>
  <si>
    <t>111-2</t>
  </si>
  <si>
    <t>111-1</t>
  </si>
  <si>
    <t>110-4</t>
  </si>
  <si>
    <t>110-3</t>
  </si>
  <si>
    <t>110-2</t>
  </si>
  <si>
    <t>110-1</t>
  </si>
  <si>
    <t>098-4</t>
  </si>
  <si>
    <t>098-3</t>
  </si>
  <si>
    <t>098-2</t>
  </si>
  <si>
    <t>098-1</t>
  </si>
  <si>
    <t>097-4</t>
  </si>
  <si>
    <t>097-3</t>
  </si>
  <si>
    <t>097-2</t>
  </si>
  <si>
    <t>097-1</t>
  </si>
  <si>
    <t>095-4</t>
  </si>
  <si>
    <t>095-3</t>
  </si>
  <si>
    <t>095-2</t>
  </si>
  <si>
    <t>095-1</t>
  </si>
  <si>
    <t>093-4</t>
  </si>
  <si>
    <t>093-3</t>
  </si>
  <si>
    <t>093-2</t>
  </si>
  <si>
    <t>093-1</t>
  </si>
  <si>
    <t>092-4</t>
  </si>
  <si>
    <t>092-3</t>
  </si>
  <si>
    <t>092-2</t>
  </si>
  <si>
    <t>092-1</t>
  </si>
  <si>
    <t>091-4</t>
  </si>
  <si>
    <t>091-3</t>
  </si>
  <si>
    <t>091-2</t>
  </si>
  <si>
    <t>091-1</t>
  </si>
  <si>
    <t>090-4</t>
  </si>
  <si>
    <t>090-3</t>
  </si>
  <si>
    <t>090-2</t>
  </si>
  <si>
    <t>090-1</t>
  </si>
  <si>
    <t>089-4</t>
  </si>
  <si>
    <t>089-3</t>
  </si>
  <si>
    <t>089-2</t>
  </si>
  <si>
    <t>089-1</t>
  </si>
  <si>
    <t>082-4</t>
  </si>
  <si>
    <t>082-3</t>
  </si>
  <si>
    <t>082-2</t>
  </si>
  <si>
    <t>082-1</t>
  </si>
  <si>
    <t>080-4</t>
  </si>
  <si>
    <t>080-3</t>
  </si>
  <si>
    <t>080-2</t>
  </si>
  <si>
    <t>080-1</t>
  </si>
  <si>
    <t>073-4</t>
  </si>
  <si>
    <t>073-3</t>
  </si>
  <si>
    <t>073-2</t>
  </si>
  <si>
    <t>073-1</t>
  </si>
  <si>
    <t>070-4</t>
  </si>
  <si>
    <t>070-3</t>
  </si>
  <si>
    <t>070-2</t>
  </si>
  <si>
    <t>070-1</t>
  </si>
  <si>
    <t>058-4</t>
  </si>
  <si>
    <t>058-3</t>
  </si>
  <si>
    <t>058-2</t>
  </si>
  <si>
    <t>058-1</t>
  </si>
  <si>
    <t>057-4</t>
  </si>
  <si>
    <t>057-3</t>
  </si>
  <si>
    <t>057-2</t>
  </si>
  <si>
    <t>057-1</t>
  </si>
  <si>
    <t>056-4</t>
  </si>
  <si>
    <t>056-3</t>
  </si>
  <si>
    <t>056-2</t>
  </si>
  <si>
    <t>056-1</t>
  </si>
  <si>
    <t>055-4</t>
  </si>
  <si>
    <t>055-3</t>
  </si>
  <si>
    <t>055-2</t>
  </si>
  <si>
    <t>055-1</t>
  </si>
  <si>
    <t>054-4</t>
  </si>
  <si>
    <t>054-3</t>
  </si>
  <si>
    <t>054-2</t>
  </si>
  <si>
    <t>054-1</t>
  </si>
  <si>
    <t>053-4</t>
  </si>
  <si>
    <t>053-3</t>
  </si>
  <si>
    <t>053-2</t>
  </si>
  <si>
    <t>053-1</t>
  </si>
  <si>
    <t>052-4</t>
  </si>
  <si>
    <t>052-3</t>
  </si>
  <si>
    <t>052-2</t>
  </si>
  <si>
    <t>052-1</t>
  </si>
  <si>
    <t>051-4</t>
  </si>
  <si>
    <t>051-3</t>
  </si>
  <si>
    <t>051-2</t>
  </si>
  <si>
    <t>051-1</t>
  </si>
  <si>
    <t>050-4</t>
  </si>
  <si>
    <t>050-3</t>
  </si>
  <si>
    <t>050-2</t>
  </si>
  <si>
    <t>050-1</t>
  </si>
  <si>
    <t>049-4</t>
  </si>
  <si>
    <t>049-3</t>
  </si>
  <si>
    <t>049-2</t>
  </si>
  <si>
    <t>049-1</t>
  </si>
  <si>
    <t>048-4</t>
  </si>
  <si>
    <t>048-3</t>
  </si>
  <si>
    <t>048-2</t>
  </si>
  <si>
    <t>048-1</t>
  </si>
  <si>
    <t>047-4</t>
  </si>
  <si>
    <t>047-3</t>
  </si>
  <si>
    <t>047-2</t>
  </si>
  <si>
    <t>047-1</t>
  </si>
  <si>
    <t>046-4</t>
  </si>
  <si>
    <t>046-3</t>
  </si>
  <si>
    <t>046-2</t>
  </si>
  <si>
    <t>046-1</t>
  </si>
  <si>
    <t>045-4</t>
  </si>
  <si>
    <t>045-3</t>
  </si>
  <si>
    <t>045-2</t>
  </si>
  <si>
    <t>045-1</t>
  </si>
  <si>
    <t>044-4</t>
  </si>
  <si>
    <t>044-3</t>
  </si>
  <si>
    <t>044-2</t>
  </si>
  <si>
    <t>044-1</t>
  </si>
  <si>
    <t>043-4</t>
  </si>
  <si>
    <t>043-3</t>
  </si>
  <si>
    <t>043-2</t>
  </si>
  <si>
    <t>043-1</t>
  </si>
  <si>
    <t>042-4</t>
  </si>
  <si>
    <t>042-3</t>
  </si>
  <si>
    <t>042-2</t>
  </si>
  <si>
    <t>042-1</t>
  </si>
  <si>
    <t>041-4</t>
  </si>
  <si>
    <t>041-3</t>
  </si>
  <si>
    <t>041-2</t>
  </si>
  <si>
    <t>041-1</t>
  </si>
  <si>
    <t>040-4</t>
  </si>
  <si>
    <t>040-3</t>
  </si>
  <si>
    <t>040-2</t>
  </si>
  <si>
    <t>040-1</t>
  </si>
  <si>
    <t>026-4</t>
  </si>
  <si>
    <t>026-3</t>
  </si>
  <si>
    <t>026-2</t>
  </si>
  <si>
    <t>026-1</t>
  </si>
  <si>
    <t>024-4</t>
  </si>
  <si>
    <t>024-3</t>
  </si>
  <si>
    <t>024-2</t>
  </si>
  <si>
    <t>024-1</t>
  </si>
  <si>
    <t>023-4</t>
  </si>
  <si>
    <t>023-3</t>
  </si>
  <si>
    <t>023-2</t>
  </si>
  <si>
    <t>023-1</t>
  </si>
  <si>
    <t>022-4</t>
  </si>
  <si>
    <t>022-3</t>
  </si>
  <si>
    <t>022-2</t>
  </si>
  <si>
    <t>022-1</t>
  </si>
  <si>
    <t>021-4</t>
  </si>
  <si>
    <t>021-3</t>
  </si>
  <si>
    <t>021-2</t>
  </si>
  <si>
    <t>021-1</t>
  </si>
  <si>
    <t>020-4</t>
  </si>
  <si>
    <t>020-3</t>
  </si>
  <si>
    <t>020-2</t>
  </si>
  <si>
    <t>020-1</t>
  </si>
  <si>
    <t>006-4</t>
  </si>
  <si>
    <t>006-3</t>
  </si>
  <si>
    <t>006-2</t>
  </si>
  <si>
    <t>006-1</t>
  </si>
  <si>
    <t>005-4</t>
  </si>
  <si>
    <t>005-3</t>
  </si>
  <si>
    <t>005-2</t>
  </si>
  <si>
    <t>005-1</t>
  </si>
  <si>
    <t>004-4</t>
  </si>
  <si>
    <t>004-3</t>
  </si>
  <si>
    <t>004-2</t>
  </si>
  <si>
    <t>004-1</t>
  </si>
  <si>
    <t>003-4</t>
  </si>
  <si>
    <t>003-3</t>
  </si>
  <si>
    <t>003-2</t>
  </si>
  <si>
    <t>003-1</t>
  </si>
  <si>
    <t>002-4</t>
  </si>
  <si>
    <t>002-3</t>
  </si>
  <si>
    <t>002-2</t>
  </si>
  <si>
    <t>002-1</t>
  </si>
  <si>
    <t>001-4</t>
  </si>
  <si>
    <t>001-3</t>
  </si>
  <si>
    <t>001-2</t>
  </si>
  <si>
    <t>001-1</t>
  </si>
  <si>
    <t>APR-DRG</t>
  </si>
  <si>
    <t>C</t>
  </si>
  <si>
    <t>D</t>
  </si>
  <si>
    <t>E</t>
  </si>
  <si>
    <t>F</t>
  </si>
  <si>
    <t>G</t>
  </si>
  <si>
    <t>Information</t>
  </si>
  <si>
    <t>Data</t>
  </si>
  <si>
    <t>Comments or Formula</t>
  </si>
  <si>
    <t>Values for input boxes</t>
  </si>
  <si>
    <t>Covered charges</t>
  </si>
  <si>
    <t>UB-04 Field Locator 47 minus FL 48</t>
  </si>
  <si>
    <t>Hospital-specific cost-to-charge ratio</t>
  </si>
  <si>
    <t>Used to estimate the hospital's cost of this stay</t>
  </si>
  <si>
    <t>Length of stay</t>
  </si>
  <si>
    <t>Used for transfer pricing adjustment</t>
  </si>
  <si>
    <t>No</t>
  </si>
  <si>
    <t>Yes</t>
  </si>
  <si>
    <t>Patient age (in years)</t>
  </si>
  <si>
    <t>UB-04 Field Locator 54 for payments by third parties</t>
  </si>
  <si>
    <t>Includes spend-down or copayment</t>
  </si>
  <si>
    <t>Is discharge status equal to 30?</t>
  </si>
  <si>
    <t>Indicates an interim claim</t>
  </si>
  <si>
    <t>From separate APR-DRG grouping software</t>
  </si>
  <si>
    <t>APR-DRG INFORMATION</t>
  </si>
  <si>
    <t>APR-DRG description</t>
  </si>
  <si>
    <t>Look up from DRG table</t>
  </si>
  <si>
    <t>PAYMENT POLICY PARAMETERS SET BY MEDICAID</t>
  </si>
  <si>
    <t>IS THIS AN INTERIM CLAIM?</t>
  </si>
  <si>
    <t>WHAT IS THE DRG BASE PAYMENT?</t>
  </si>
  <si>
    <t>DRG base payment for this claim</t>
  </si>
  <si>
    <t>IS A TRANSFER PAYMENT ADJUSTMENT MADE?</t>
  </si>
  <si>
    <t>Is a transfer adjustment potentially applicable?</t>
  </si>
  <si>
    <t>Estimated cost of this case</t>
  </si>
  <si>
    <t>DRG payment so far</t>
  </si>
  <si>
    <t>IS AN ADJUSTMENT FOR PARTIAL ELIGIBILITY MADE?</t>
  </si>
  <si>
    <t>Is Partial Eligibility Adjustment  &lt; DRG payment?</t>
  </si>
  <si>
    <t>CALCULATION OF ALLOWED AMOUNT AND REIMBURSEMENT AMOUNT</t>
  </si>
  <si>
    <t>Allowed amount</t>
  </si>
  <si>
    <t>Payment amount</t>
  </si>
  <si>
    <t>Mississippi Division of Medicaid DRG Pricing Calculator</t>
  </si>
  <si>
    <t xml:space="preserve">The relative weight with no adjustment for policy adjustors. </t>
  </si>
  <si>
    <t xml:space="preserve">The relative weight with the applicable policy adjustor factored into the base weight. </t>
  </si>
  <si>
    <t xml:space="preserve">Used to calculate payment for interim stays, type of bill 2 and 3 only. </t>
  </si>
  <si>
    <t>The length of stay for the interim claim must be greater than this value.</t>
  </si>
  <si>
    <t>Used to calculate the DRG base payment.</t>
  </si>
  <si>
    <t xml:space="preserve">Cost on a given stay must exceed this amount to be considered for an outlier pmt. </t>
  </si>
  <si>
    <t xml:space="preserve">Used in the cost outlier calculation. </t>
  </si>
  <si>
    <t>Medicaid care category</t>
  </si>
  <si>
    <t>Interim claim per diem amount</t>
  </si>
  <si>
    <t>Interim claim day threshold</t>
  </si>
  <si>
    <t>Cost outlier threshold</t>
  </si>
  <si>
    <t>Marginal cost percentage</t>
  </si>
  <si>
    <t>Mental health long stay threshold in days</t>
  </si>
  <si>
    <t xml:space="preserve">Used to define policy adjustor upper and lower limit where appropriate. </t>
  </si>
  <si>
    <t>Used in the mental health outlier calculation.</t>
  </si>
  <si>
    <t>Look up from DRG table.</t>
  </si>
  <si>
    <t>Base DRG w/o SOI</t>
  </si>
  <si>
    <t xml:space="preserve">Pediatric mental health policy adjustor </t>
  </si>
  <si>
    <t>Adult mental health policy adjustor</t>
  </si>
  <si>
    <t xml:space="preserve">Rehab policy adjustor </t>
  </si>
  <si>
    <t>Applies to DRGs 860-1 to 860-4 only</t>
  </si>
  <si>
    <t>Mental Health policy adjustor eligible, Y = 1, Blank = N</t>
  </si>
  <si>
    <t>National Average Length of Stay (ALOS)</t>
  </si>
  <si>
    <t>Medicaid Covered Days</t>
  </si>
  <si>
    <t>IS OUTLIER ADJUSTMENT MADE?</t>
  </si>
  <si>
    <t>Cost outlier payment amount.</t>
  </si>
  <si>
    <t xml:space="preserve">Eligibility for outlier payment does not guarantee outlier payment. </t>
  </si>
  <si>
    <t>Is this stay eligible for a day outlier payment or a cost outlier pmt?</t>
  </si>
  <si>
    <t xml:space="preserve">Day Outlier Adjustment </t>
  </si>
  <si>
    <t>Are MCD covered days greater than MH long stay threshold</t>
  </si>
  <si>
    <t>Day outlier amount</t>
  </si>
  <si>
    <t xml:space="preserve">DRG Payment After Outlier Adjustment </t>
  </si>
  <si>
    <t xml:space="preserve">DRG pmt at this point. </t>
  </si>
  <si>
    <t>Is MCD cov days less than length of stay?</t>
  </si>
  <si>
    <t xml:space="preserve">DRG Payment After Prorated Adjustment </t>
  </si>
  <si>
    <t>Mental health outlier per diem</t>
  </si>
  <si>
    <t xml:space="preserve">Used in prorated and transfer payment adjustment. </t>
  </si>
  <si>
    <t>Are MCD covered days  &gt; interim claim threshold?</t>
  </si>
  <si>
    <t>Calculated transfer payment adjustment.</t>
  </si>
  <si>
    <t>The transfer payment must be less than base payment in order for the Transfer Adj to apply.</t>
  </si>
  <si>
    <t>Cost Outlier Adjustment</t>
  </si>
  <si>
    <t>What is the difference between the estimated loss and the cost outlier threshold?</t>
  </si>
  <si>
    <t>Estimated Loss</t>
  </si>
  <si>
    <t>Does estimated loss exceed cost outlier threshold?</t>
  </si>
  <si>
    <t xml:space="preserve">Eligibility for outlier payment does not guarantee an outlier payment amount. </t>
  </si>
  <si>
    <t>Converts loss to a positive value if applicable.</t>
  </si>
  <si>
    <t>Is transfer payment adjustment &gt; Base pmt?</t>
  </si>
  <si>
    <t>Allowed amount at this point</t>
  </si>
  <si>
    <t>Partial Eligibility Adjustment .</t>
  </si>
  <si>
    <t>Interim claim payment. Skip to line E74 for final interim Pmt.</t>
  </si>
  <si>
    <t xml:space="preserve">These values are returned by the grouper. </t>
  </si>
  <si>
    <t>The age of the beneficiary</t>
  </si>
  <si>
    <t>Patient discharge status = 02, 05, 07, 65 or 66? (transfer)</t>
  </si>
  <si>
    <t>This calculator spreadsheet is intended to be helpful to users, but it cannot capture all the editing and pricing complexity of the Medicaid claims processing system.  In cases of difference, the claims processing system is correct.</t>
  </si>
  <si>
    <t>National Average LOS</t>
  </si>
  <si>
    <t>Casemix Relative Weight</t>
  </si>
  <si>
    <t>Payment Relative Weight</t>
  </si>
  <si>
    <t>Obstetric/Newborn policy adjustor</t>
  </si>
  <si>
    <t>Pediatric Policy Adjustor</t>
  </si>
  <si>
    <t>Adult Policy Adjustor</t>
  </si>
  <si>
    <t xml:space="preserve">Payment Rel Wt, Pediatric </t>
  </si>
  <si>
    <t>Payment Rel Wt. Adult</t>
  </si>
  <si>
    <t>MCC Pediatric</t>
  </si>
  <si>
    <t xml:space="preserve"> MCC Adult</t>
  </si>
  <si>
    <t xml:space="preserve">This file is designed to enable interested parties to predict payment under an APR-DRG payment method for inpatient fee-for-service stays covered by Mississippi  Medicaid.  The new payment method is effective with first date of service on or after October 1, 2012.  The "Calculator" sheet incorporates the pricing logic for the DRG base payment, cost outlier payments, etc.  The "DRG Table" sheet shows information specific to each APR-DRG. </t>
  </si>
  <si>
    <t>A "Frequently Asked Questions" document is available and is essential in understanding the payment method.  This DRG Pricing Calculator is also available in spreadsheet as an interactive Excel file.  To download either document, go to https://msmedicaid.acs-inc.com/msenvision/ or www.medicaid.ms.gov.</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</si>
  <si>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</si>
  <si>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Estimated Gain (+) or Loss (-)</t>
  </si>
  <si>
    <t>FIELDS TO BE INPUT BY THE HOSPITAL</t>
  </si>
  <si>
    <t>Adult Mental health</t>
  </si>
  <si>
    <t>Look up E14</t>
  </si>
  <si>
    <t>E9&gt;E19</t>
  </si>
  <si>
    <t xml:space="preserve">Interim claim payment is calculated when E14 is equal to yes and MCD cov day &gt; 30 </t>
  </si>
  <si>
    <t>Look up E10</t>
  </si>
  <si>
    <t>E6 * E7</t>
  </si>
  <si>
    <t>Is E9 &gt; E22?</t>
  </si>
  <si>
    <t>(E9 - E22) * E23</t>
  </si>
  <si>
    <t>Pediatric Mental health</t>
  </si>
  <si>
    <t>Transplant Policy Adjustor</t>
  </si>
  <si>
    <t xml:space="preserve">Transplant Indicator </t>
  </si>
  <si>
    <t>Transplant Indicator</t>
  </si>
  <si>
    <t>T</t>
  </si>
  <si>
    <t>NA</t>
  </si>
  <si>
    <t>E17 * E36</t>
  </si>
  <si>
    <t>(E45="Yes",(E43/E37)*(E9+1)</t>
  </si>
  <si>
    <t>The lower-of between E43 and E46, if the transfer adjustment calculation is performed. Else use E46.</t>
  </si>
  <si>
    <t>Is estimated loss greater than outlier threshold and E50 equal to cost outlier?</t>
  </si>
  <si>
    <t>E54 - E20 ( True loss)</t>
  </si>
  <si>
    <t>E56 * E21  (True loss times Marginal cost percentage)</t>
  </si>
  <si>
    <t>E48+E57+E61</t>
  </si>
  <si>
    <t>(E63/E67)*(E9+1))</t>
  </si>
  <si>
    <t xml:space="preserve">Lower-of between E63 and E66 if applicable </t>
  </si>
  <si>
    <t>E67</t>
  </si>
  <si>
    <t>E69 + E71</t>
  </si>
  <si>
    <t>E12</t>
  </si>
  <si>
    <t>E13</t>
  </si>
  <si>
    <t>If E31 is between 740 and 776, return a value of 1, else leave cell blank.</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</si>
  <si>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</si>
  <si>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Notes</t>
  </si>
  <si>
    <t>Mississippi Medicaid Table of APR-DRGs and Relative Weights Effective 10/1/12</t>
  </si>
  <si>
    <t>2. National average length of stay (untrimmed arithmetic) and casemix relative weight values apply to V.29 of All Patient Refined Diagnosis Related Groups (APR-DRGs).</t>
  </si>
  <si>
    <t>APR-DRG Description</t>
  </si>
  <si>
    <r>
      <t>3.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</si>
  <si>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4. A "Frequently Asked Questions" document is available and is essential in understanding the payment method.  This DRG Pricing Calculator is also available in spreadsheet as an interactive Excel file.  To download either document, go to https://msmedicaid.acs-inc.com/msenvision/ or www.medicaid.ms.gov.</t>
  </si>
  <si>
    <t>Add-on amount for medical education (where applicable)</t>
  </si>
  <si>
    <t>A per stay amount per hospital that qualifies for medical education payment</t>
  </si>
  <si>
    <t>Third party liability</t>
  </si>
  <si>
    <t>Patient cost-sharing</t>
  </si>
  <si>
    <t>Is discharge status equal to 30 (still a patient)?</t>
  </si>
  <si>
    <t>Used to determine eligibility for a day outlier payment for mental health stays.</t>
  </si>
  <si>
    <t>Applies if the Medicaid Care Category is Neonate, Obstetric or Normal Newborn</t>
  </si>
  <si>
    <t>Applies to transplant DRGs as shown in the attached DRG table</t>
  </si>
  <si>
    <t>Applies to mental health DRGs as shown in the attached DRG table</t>
  </si>
  <si>
    <t>LIVER TRANSPLANT &amp;/OR INTESTINAL TRANSPLANT</t>
  </si>
  <si>
    <t>HEART &amp;/OR LUNG TRANSPLANT</t>
  </si>
  <si>
    <t>BONE MARROW TRANSPLANT</t>
  </si>
  <si>
    <t>TRACHEOSTOMY W MV 96+ HOURS W EXTENSIVE PROCEDURE OR ECMO</t>
  </si>
  <si>
    <t>TRACHEOSTOMY W MV 96+ HOURS W/O EXTENSIVE PROCEDURE</t>
  </si>
  <si>
    <t>PANCREAS TRANSPLANT</t>
  </si>
  <si>
    <t>CRANIOTOMY FOR TRAUMA</t>
  </si>
  <si>
    <t>CRANIOTOMY EXCEPT FOR TRAUMA</t>
  </si>
  <si>
    <t>VENTRICULAR SHUNT PROCEDURES</t>
  </si>
  <si>
    <t>SPINAL PROCEDURES</t>
  </si>
  <si>
    <t>EXTRACRANIAL VASCULAR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</si>
  <si>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</si>
  <si>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</si>
  <si>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</si>
  <si>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</si>
  <si>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</si>
  <si>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</si>
  <si>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</si>
  <si>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</si>
  <si>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</si>
  <si>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</si>
  <si>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</si>
  <si>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</si>
  <si>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</si>
  <si>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NONTRAUMATIC STUPOR &amp; COMA</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</si>
  <si>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</si>
  <si>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</si>
  <si>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</si>
  <si>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</si>
  <si>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</si>
  <si>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</si>
  <si>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ORBITAL PROCEDURES</t>
  </si>
  <si>
    <t>EYE PROCEDURES EXCEPT ORBIT</t>
  </si>
  <si>
    <t>ACUTE MAJOR EYE INFECTIONS</t>
  </si>
  <si>
    <t>EYE DISORDERS EXCEPT MAJOR INFECTIONS</t>
  </si>
  <si>
    <t>MAJOR CRANIAL/FACIAL BONE PROCEDURES</t>
  </si>
  <si>
    <t>MAJOR LARYNX &amp; TRACHEA PROCEDURES</t>
  </si>
  <si>
    <t>OTHER MAJOR HEAD &amp; NECK PROCEDURES</t>
  </si>
  <si>
    <t>FACIAL BONE PROCEDURES EXCEPT MAJOR CRANIAL/FACIAL BONE PROCEDURES</t>
  </si>
  <si>
    <t>SINUS &amp; MASTOID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</si>
  <si>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</si>
  <si>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</si>
  <si>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</si>
  <si>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</si>
  <si>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</si>
  <si>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</si>
  <si>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&amp; ORAL DISEASES &amp; INJURIES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</si>
  <si>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</si>
  <si>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</si>
  <si>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</si>
  <si>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</si>
  <si>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</si>
  <si>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</si>
  <si>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PULMONARY EDEMA &amp; 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</si>
  <si>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</si>
  <si>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</si>
  <si>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</si>
  <si>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</si>
  <si>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</si>
  <si>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</si>
  <si>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</si>
  <si>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</si>
  <si>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</si>
  <si>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</si>
  <si>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</si>
  <si>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MAJOR CARDIOTHORACIC REPAIR OF HEART ANOMALY</t>
  </si>
  <si>
    <t>CARDIAC DEFIBRILLATOR &amp; HEART ASSIST IMPLANT</t>
  </si>
  <si>
    <t>CARDIAC VALVE PROCEDURES W CARDIAC CATHETERIZATION</t>
  </si>
  <si>
    <t>CARDIAC VALVE PROCEDURES W/O CARDIAC CATHETERIZATION</t>
  </si>
  <si>
    <t>CORONARY BYPASS W CARDIAC CATH OR PERCUTANEOUS CARDIAC PROCEDURE</t>
  </si>
  <si>
    <t>CORONARY BYPASS W/O CARDIAC CATH OR PERCUTANEOUS CARDIAC PROCEDURE</t>
  </si>
  <si>
    <t>OTHER CARDIOTHORACIC PROCEDURES</t>
  </si>
  <si>
    <t>MAJOR THORACIC &amp; ABDOMINAL VASCULAR PROCEDURES</t>
  </si>
  <si>
    <t>PERMANENT CARDIAC PACEMAKER IMPLANT W AMI, HEART FAILURE OR SHOCK</t>
  </si>
  <si>
    <t>PERM CARDIAC PACEMAKER IMPLANT W/O AMI, HEART FAILURE OR SHOCK</t>
  </si>
  <si>
    <t>OTHER VASCULAR PROCEDURES</t>
  </si>
  <si>
    <t>PERCUTANEOUS CARDIOVASCULAR PROCEDURES W AMI</t>
  </si>
  <si>
    <t>PERCUTANEOUS CARDIOVASCULAR PROCEDURES W/O AMI</t>
  </si>
  <si>
    <t>CARDIAC PACEMAKER &amp; DEFIBRILLATOR DEVICE REPLACEMENT</t>
  </si>
  <si>
    <t>CARDIAC PACEMAKER &amp; DEFIBRILLATOR REVISION EXCEPT DEVICE REPLACEMENT</t>
  </si>
  <si>
    <t>OTHER CIRCULATORY SYSTEM PROCEDURES</t>
  </si>
  <si>
    <t>ACUTE MYOCARDIAL INFARCTION</t>
  </si>
  <si>
    <t>CARDIAC CATHETERIZATION W CIRC DISORD EXC ISCHEMIC HEART DISEASE</t>
  </si>
  <si>
    <t>CARDIAC CATHETERIZATION FOR ISCHEMIC HEART DISEASE</t>
  </si>
  <si>
    <t>ACUTE &amp; SUBACUTE ENDOCARDITIS</t>
  </si>
  <si>
    <t>HEART FAILURE</t>
  </si>
  <si>
    <t>CARDIAC ARREST</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</si>
  <si>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</si>
  <si>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</si>
  <si>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</si>
  <si>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</si>
  <si>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</si>
  <si>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</si>
  <si>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</si>
  <si>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</si>
  <si>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</si>
  <si>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</si>
  <si>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</si>
  <si>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MAJOR SMALL &amp; LARGE BOWEL PROCEDURES</t>
  </si>
  <si>
    <t>OTHER STOMACH, ESOPHAGEAL &amp; DUODENAL PROCEDURES</t>
  </si>
  <si>
    <t>OTHER SMALL &amp; LARGE BOWEL PROCEDURES</t>
  </si>
  <si>
    <t>PERITONEAL ADHESIOLYSIS</t>
  </si>
  <si>
    <t>APPENDECTOMY</t>
  </si>
  <si>
    <t>ANAL PROCEDURES</t>
  </si>
  <si>
    <t>HERNIA PROCEDURES EXCEPT INGUINAL, FEMORAL &amp; UMBILICAL</t>
  </si>
  <si>
    <t>INGUINAL, FEMORAL &amp; UMBILICAL HERNIA PROCEDURES</t>
  </si>
  <si>
    <t>OTHER DIGESTIVE SYSTEM &amp; ABDOMINAL PROCEDURES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</si>
  <si>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</si>
  <si>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</si>
  <si>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</si>
  <si>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</si>
  <si>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</si>
  <si>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</si>
  <si>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</si>
  <si>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</si>
  <si>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</si>
  <si>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NON-BACTERIAL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</si>
  <si>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</si>
  <si>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</si>
  <si>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</si>
  <si>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</si>
  <si>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</si>
  <si>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</si>
  <si>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 EXCEPT LAPAROSCOPIC</t>
  </si>
  <si>
    <t>LAPAROSCOPIC 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</si>
  <si>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</si>
  <si>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</si>
  <si>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</si>
  <si>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</si>
  <si>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</si>
  <si>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</si>
  <si>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</si>
  <si>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</si>
  <si>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</si>
  <si>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</si>
  <si>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</si>
  <si>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</si>
  <si>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PROCEDURES FOR TRAUMA EXCEPT JOINT REPLACEMENT</t>
  </si>
  <si>
    <t>HIP &amp; FEMUR PROCEDURES FOR NON-TRAUMA EXCEPT JOINT REPLACEMENT</t>
  </si>
  <si>
    <t>INTERVERTEBRAL DISC EXCISION &amp; DECOMPRESSION</t>
  </si>
  <si>
    <t>SKIN GRAFT, EXCEPT HAND, FOR MUSCULOSKELETAL &amp; CONNECTIVE TISSUE DIAGNOSES</t>
  </si>
  <si>
    <t>KNEE &amp; LOWER LEG PROCEDURES EXCEPT FOOT</t>
  </si>
  <si>
    <t>FOOT &amp; TOE PROCEDURES</t>
  </si>
  <si>
    <t>SHOULDER, UPPER ARM &amp; FOREARM PROCEDURES</t>
  </si>
  <si>
    <t>HAND &amp; WRIST PROCEDURES</t>
  </si>
  <si>
    <t>TENDON, MUSCLE &amp; OTHER SOFT TISSUE PROCEDURES</t>
  </si>
  <si>
    <t>OTHER MUSCULOSKELETAL SYSTEM &amp; CONNECTIVE TISSUE PROCEDURES</t>
  </si>
  <si>
    <t>CERVICAL SPINAL FUSION &amp; OTHER BACK/NECK PROC EXC DISC EXCIS/DECOMP</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</si>
  <si>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</si>
  <si>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</si>
  <si>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</si>
  <si>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</si>
  <si>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</si>
  <si>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</si>
  <si>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</si>
  <si>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</si>
  <si>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</si>
  <si>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</si>
  <si>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</si>
  <si>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</si>
  <si>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</si>
  <si>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</si>
  <si>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</si>
  <si>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</si>
  <si>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BACTERIAL SKIN INFECTIONS</t>
  </si>
  <si>
    <t>CONTUSION, OPEN WOUND &amp; OTHER TRAUMA TO SKIN &amp; SUBCUTANEOUS TISSUE</t>
  </si>
  <si>
    <t>OTHER SKIN, SUBCUTANEOUS TISSUE &amp; BREAST DISORDERS</t>
  </si>
  <si>
    <t>PITUITARY &amp; 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</si>
  <si>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</si>
  <si>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</si>
  <si>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</si>
  <si>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</si>
  <si>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</si>
  <si>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</si>
  <si>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</si>
  <si>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</si>
  <si>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ELECTROLYTE DISORDERS EXCEPT HYPOVOLEMIA RELATED</t>
  </si>
  <si>
    <t>KIDNEY TRANSPLANT</t>
  </si>
  <si>
    <t>MAJOR BLADDER PROCEDURES</t>
  </si>
  <si>
    <t>KIDNEY &amp; URINARY TRACT PROCEDURES FOR MALIGNANCY</t>
  </si>
  <si>
    <t>KIDNEY &amp; URINARY TRACT PROCEDURES FOR NONMALIGNANCY</t>
  </si>
  <si>
    <t>RENAL DIALYSIS ACCESS DEVICE PROCEDURE ONLY</t>
  </si>
  <si>
    <t>OTHER BLADDER PROCEDURES</t>
  </si>
  <si>
    <t>URETHRAL &amp; TRANSURETHRAL PROCEDURES</t>
  </si>
  <si>
    <t>OTHER KIDNEY, URINARY TRACT &amp; RELATED PROCEDURES</t>
  </si>
  <si>
    <t>RENAL FAILURE</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</si>
  <si>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</si>
  <si>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</si>
  <si>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</si>
  <si>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</si>
  <si>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</si>
  <si>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</si>
  <si>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MAJOR MALE PELVIC PROCEDURES</t>
  </si>
  <si>
    <t>PENIS PROCEDURES</t>
  </si>
  <si>
    <t>TRANSURETHRAL PROSTATECTOMY</t>
  </si>
  <si>
    <t>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</si>
  <si>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</si>
  <si>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</si>
  <si>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</si>
  <si>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</si>
  <si>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</si>
  <si>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</si>
  <si>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</si>
  <si>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</si>
  <si>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</si>
  <si>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</si>
  <si>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</si>
  <si>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</si>
  <si>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</si>
  <si>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</si>
  <si>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DELIVERY</t>
  </si>
  <si>
    <t>VAGINAL DELIVERY W STERILIZATION &amp;/OR D&amp;C</t>
  </si>
  <si>
    <t>VAGINAL DELIVERY W COMPLICATING PROCEDURES EXC STERILIZATION &amp;/OR D&amp;C</t>
  </si>
  <si>
    <t>D&amp;C, ASPIRATION CURETTAGE OR HYSTEROTOMY FOR OBSTETRIC DIAGNOSES</t>
  </si>
  <si>
    <t>ECTOPIC PREGNANCY PROCEDURE</t>
  </si>
  <si>
    <t>OTHER O.R. PROC FOR OBSTETRIC DIAGNOSES EXCEPT DELIVERY DIAGNOSES</t>
  </si>
  <si>
    <t>VAGINAL DELIVERY</t>
  </si>
  <si>
    <t>POSTPARTUM &amp; POST ABORTION DIAGNOSES W/O PROCEDURE</t>
  </si>
  <si>
    <t>THREATENED ABORTION</t>
  </si>
  <si>
    <t>ABORTION W/O D&amp;C, ASPIRATION CURETTAGE OR HYSTEROTOMY</t>
  </si>
  <si>
    <t>FALSE LABOR</t>
  </si>
  <si>
    <t>OTHER ANTEPARTUM DIAGNOSES</t>
  </si>
  <si>
    <t>NEONATE, TRANSFERRED &lt;5 DAYS OLD, NOT BORN HERE</t>
  </si>
  <si>
    <t>NEONATE, TRANSFERRED &lt; 5 DAYS OLD, BORN HERE</t>
  </si>
  <si>
    <t>NEONATE W ECMO</t>
  </si>
  <si>
    <t>NEONATE BWT &lt;1500G W MAJOR PROCEDURE</t>
  </si>
  <si>
    <t>NEONATE BWT &lt;500G OR GA &lt;24 WEEKS</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</si>
  <si>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</si>
  <si>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</si>
  <si>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</si>
  <si>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</si>
  <si>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</si>
  <si>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</si>
  <si>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</si>
  <si>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</si>
  <si>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</si>
  <si>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</si>
  <si>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</si>
  <si>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</si>
  <si>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</si>
  <si>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</si>
  <si>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</si>
  <si>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</si>
  <si>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</si>
  <si>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</si>
  <si>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</si>
  <si>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</si>
  <si>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</si>
  <si>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</si>
  <si>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</si>
  <si>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</si>
  <si>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</si>
  <si>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</si>
  <si>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</si>
  <si>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</si>
  <si>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</si>
  <si>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</si>
  <si>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</si>
  <si>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</si>
  <si>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</si>
  <si>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</si>
  <si>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CHEMOTHERAPY</t>
  </si>
  <si>
    <t>LYMPHATIC &amp; OTHER MALIGNANCIES &amp; NEOPLASMS OF UNCERTAIN BEHAVIOR</t>
  </si>
  <si>
    <t>INFECTIOUS &amp; PARASITIC DISEASES INCLUDING HIV W O.R. PROCEDURE</t>
  </si>
  <si>
    <t>POST-OP, POST-TRAUMA, OTHER DEVICE INFECTIONS W O.R. PROCEDURE</t>
  </si>
  <si>
    <t>SEPTICEMIA &amp; DISSEMINATED INFECTIONS</t>
  </si>
  <si>
    <t>POST-OPERATIVE, POST-TRAUMATIC, OTHER DEVICE INFECTIONS</t>
  </si>
  <si>
    <t>FEVER</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</si>
  <si>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</si>
  <si>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</si>
  <si>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</si>
  <si>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</si>
  <si>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</si>
  <si>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</si>
  <si>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</si>
  <si>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</si>
  <si>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</si>
  <si>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</si>
  <si>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</si>
  <si>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CHILDHOOD 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</si>
  <si>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</si>
  <si>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</si>
  <si>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</si>
  <si>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</si>
  <si>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</si>
  <si>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</si>
  <si>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</si>
  <si>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</si>
  <si>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O.R. PROCEDURE FOR OTHER COMPLICATIONS OF TREATMENT</t>
  </si>
  <si>
    <t>ALLERGIC REACTIONS</t>
  </si>
  <si>
    <t>POISONING OF MEDICINAL AGENTS</t>
  </si>
  <si>
    <t>OTHER COMPLICATIONS OF TREATMENT</t>
  </si>
  <si>
    <t>OTHER INJURY, POISONING &amp; TOXIC EFFECT DIAGNOSES</t>
  </si>
  <si>
    <t>TOXIC EFFECTS OF NON-MEDICINAL SUBSTANCES</t>
  </si>
  <si>
    <t>EXTENSIVE 3RD DEGREE BURNS W SKIN GRAFT</t>
  </si>
  <si>
    <t>FULL THICKNESS BURNS W SKIN GRAFT</t>
  </si>
  <si>
    <t>EXTENSIVE 3RD DEGREE OR FULL THICKNESS BURNS W/O SKIN GRAFT</t>
  </si>
  <si>
    <t>PARTIAL THICKNESS BURNS W OR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</si>
  <si>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</si>
  <si>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</si>
  <si>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</si>
  <si>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</si>
  <si>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</si>
  <si>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</si>
  <si>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</si>
  <si>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</si>
  <si>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</si>
  <si>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</si>
  <si>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</si>
  <si>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</si>
  <si>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</si>
  <si>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</si>
  <si>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</si>
  <si>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</si>
  <si>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PRINCIPAL DIAGNOSIS INVALID AS DISCHARGE DIAGNOSIS</t>
  </si>
  <si>
    <t>UNGROUPABLE</t>
  </si>
  <si>
    <t>5. Inclusion of an APR-DRG on this table does not necessarily imply coverage by Mississippi Medicaid.  For example, pancreas transplants are not a covered service.</t>
  </si>
  <si>
    <t>Base DRG (Without Severity)</t>
  </si>
  <si>
    <t>The prorated calculation is not applicable when E9 &gt;= E8</t>
  </si>
  <si>
    <t>((E72-E73-E74)&gt;0,E72-E73-E74,0); cannot be negative</t>
  </si>
  <si>
    <t>DRG base price</t>
  </si>
  <si>
    <t>E43 - E52 or (if transfer adjustment applicable) E48 - E52</t>
  </si>
  <si>
    <t xml:space="preserve">These values are unique for each claim and are input by the hospital </t>
  </si>
  <si>
    <t xml:space="preserve">DRG Base Payment Pediatric </t>
  </si>
  <si>
    <t xml:space="preserve">DRG Base Payment Adult </t>
  </si>
  <si>
    <t>1. The DRG base price, policy adjustor values, and other specific payment policy parameters are final for implementation October 1, 2012.</t>
  </si>
  <si>
    <t>These values are set fixed and should not be changed.</t>
  </si>
  <si>
    <t>Default = LOS.  If patient has only partial Medicaid eligibility, enter actual days covered.</t>
  </si>
  <si>
    <t>09/17/12</t>
  </si>
  <si>
    <t xml:space="preserve">This calculator spreadsheet is intended to be helpful to users, but it cannot capture all the editing and pricing complexity of the Medicaid claims processing system.  The Medicaid Care Category shown on line 34 typically is assigned the same as under APR-DRG but they may not always be identical. In cases of difference, the claims processing system is correct. </t>
  </si>
  <si>
    <t>Final values as of 9/17/12 for implementation 10/1/12.</t>
  </si>
  <si>
    <r>
      <t>6.</t>
    </r>
    <r>
      <rPr>
        <sz val="10"/>
        <color rgb="FF000000"/>
        <rFont val="Arial Narrow"/>
        <family val="2"/>
      </rPr>
      <t> </t>
    </r>
    <r>
      <rPr>
        <sz val="10"/>
        <rFont val="Arial Narrow"/>
        <family val="2"/>
      </rPr>
      <t>For some categories of care, “policy adjustors” increase the relative weight used for payment purposes.  These increases were put in place to encourage beneficiary access to quality care.  The care category assignment logic is complex and depends on individual diagnosis and other codes.  In practice, however, care category assignment almost always corresponds to APR-DRG assignment, as shown in the table below.  One difference is that all infants (i.e., at least 29 days old and under one year old) are assigned to an “infant” category regardless of diagnosis.  Although application of policy adjustors almost always corresponds to the APR-DRG assignment, in cases of difference the Medicaid claims processing system will be taken as correct.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</si>
</sst>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7" formatCode="&quot;$&quot;#,##0.00_);\(&quot;$&quot;#,##0.00\)"/>
    <numFmt numFmtId="44" formatCode="_(&quot;$&quot;* #,##0.00_);_(&quot;$&quot;* \(#,##0.00\);_(&quot;$&quot;* &quot;-&quot;??_);_(@_)"/>
    <numFmt numFmtId="43" formatCode="_(* #,##0.00_);_(* \(#,##0.00\);_(* &quot;-&quot;??_);_(@_)"/>
    <numFmt numFmtId="164" formatCode="_(* #,##0.000_);_(* \(#,##0.000\);_(* &quot;-&quot;??_);_(@_)"/>
    <numFmt numFmtId="165" formatCode="_(* #,##0.0000_);_(* \(#,##0.0000\);_(* &quot;-&quot;??_);_(@_)"/>
    <numFmt numFmtId="166" formatCode="_(* #,##0_);_(* \(#,##0\);_(* &quot;-&quot;??_);_(@_)"/>
    <numFmt numFmtId="167" formatCode="&quot;$&quot;#,##0.00"/>
    <numFmt numFmtId="168" formatCode="#,##0.0000_);\(#,##0.0000\)"/>
    <numFmt numFmtId="169" formatCode="&quot;$&quot;#,##0"/>
    <numFmt numFmtId="170" formatCode="0.0_);[Red]\(0.0\)"/>
    <numFmt numFmtId="171" formatCode="#,##0.00000"/>
    <numFmt numFmtId="172" formatCode="0.00000"/>
  </numFmts>
  <fonts count="33" x14ac:knownFonts="1">
    <font>
      <sz val="10"/>
      <name val="Arial"/>
      <family val="2"/>
    </font>
    <font>
      <sz val="10"/>
      <name val="Arial"/>
      <family val="2"/>
    </font>
    <font>
      <sz val="9"/>
      <name val="Arial"/>
      <family val="2"/>
    </font>
    <font>
      <b/>
      <sz val="9"/>
      <name val="Arial Narrow"/>
      <family val="2"/>
    </font>
    <font>
      <b/>
      <sz val="9"/>
      <color indexed="9"/>
      <name val="Arial Narrow"/>
      <family val="2"/>
    </font>
    <font>
      <b/>
      <sz val="9"/>
      <color theme="0"/>
      <name val="Arial"/>
      <family val="2"/>
    </font>
    <font>
      <sz val="9"/>
      <name val="Arial Narrow"/>
      <family val="2"/>
    </font>
    <font>
      <sz val="11"/>
      <color theme="1"/>
      <name val="Arial"/>
      <family val="2"/>
    </font>
    <font>
      <sz val="11"/>
      <color indexed="8"/>
      <name val="Arial Narrow"/>
      <family val="2"/>
    </font>
    <font>
      <sz val="11"/>
      <color theme="1"/>
      <name val="Arial Narrow"/>
      <family val="2"/>
    </font>
    <font>
      <sz val="9"/>
      <color indexed="8"/>
      <name val="Arial"/>
      <family val="2"/>
    </font>
    <font>
      <b/>
      <sz val="9"/>
      <color indexed="9"/>
      <name val="Arial"/>
      <family val="2"/>
    </font>
    <font>
      <b/>
      <sz val="9"/>
      <color theme="1"/>
      <name val="Arial"/>
      <family val="2"/>
    </font>
    <font>
      <sz val="9"/>
      <color indexed="9"/>
      <name val="Arial"/>
      <family val="2"/>
    </font>
    <font>
      <b/>
      <sz val="9"/>
      <name val="Arial"/>
      <family val="2"/>
    </font>
    <font>
      <sz val="9"/>
      <color theme="1"/>
      <name val="Arial"/>
      <family val="2"/>
    </font>
    <font>
      <sz val="9"/>
      <color rgb="FFFF0000"/>
      <name val="Arial"/>
      <family val="2"/>
    </font>
    <font>
      <b/>
      <i/>
      <sz val="10"/>
      <color indexed="8"/>
      <name val="Arial Narrow"/>
      <family val="2"/>
    </font>
    <font>
      <b/>
      <i/>
      <vertAlign val="superscript"/>
      <sz val="10"/>
      <color indexed="8"/>
      <name val="Arial Narrow"/>
      <family val="2"/>
    </font>
    <font>
      <sz val="10"/>
      <color indexed="8"/>
      <name val="Arial Narrow"/>
      <family val="2"/>
    </font>
    <font>
      <sz val="9"/>
      <color theme="0"/>
      <name val="Arial"/>
      <family val="2"/>
    </font>
    <font>
      <sz val="10"/>
      <name val="Arial Narrow"/>
      <family val="2"/>
    </font>
    <font>
      <vertAlign val="superscript"/>
      <sz val="10"/>
      <color indexed="8"/>
      <name val="Arial Narrow"/>
      <family val="2"/>
    </font>
    <font>
      <sz val="16"/>
      <name val="Arial Narrow"/>
      <family val="2"/>
    </font>
    <font>
      <b/>
      <i/>
      <sz val="9"/>
      <color theme="1"/>
      <name val="Arial"/>
      <family val="2"/>
    </font>
    <font>
      <b/>
      <sz val="16"/>
      <color indexed="9"/>
      <name val="Arial"/>
      <family val="2"/>
    </font>
    <font>
      <b/>
      <sz val="9"/>
      <color theme="0"/>
      <name val="Arial Narrow"/>
      <family val="2"/>
    </font>
    <font>
      <sz val="16"/>
      <color theme="0"/>
      <name val="Arial Narrow"/>
      <family val="2"/>
    </font>
    <font>
      <b/>
      <sz val="16"/>
      <color theme="0"/>
      <name val="Arial Narrow"/>
      <family val="2"/>
    </font>
    <font>
      <i/>
      <sz val="10"/>
      <color theme="0"/>
      <name val="Arial Narrow"/>
      <family val="2"/>
    </font>
    <font>
      <i/>
      <sz val="10"/>
      <color indexed="8"/>
      <name val="Arial Narrow"/>
      <family val="2"/>
    </font>
    <font>
      <i/>
      <sz val="9"/>
      <name val="Arial"/>
      <family val="2"/>
    </font>
    <font>
      <sz val="10"/>
      <color rgb="FF000000"/>
      <name val="Arial Narrow"/>
      <family val="2"/>
    </font>
  </fonts>
  <fills count="8">
    <fill>
      <patternFill patternType="none"/>
    </fill>
    <fill>
      <patternFill patternType="gray125"/>
    </fill>
    <fill>
      <patternFill patternType="solid">
        <fgColor theme="0" tint="-4.9989318521683403E-2"/>
        <bgColor indexed="64"/>
      </patternFill>
    </fill>
    <fill>
      <patternFill patternType="solid">
        <fgColor theme="7"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EAE9F5"/>
        <bgColor indexed="64"/>
      </patternFill>
    </fill>
    <fill>
      <patternFill patternType="solid">
        <fgColor theme="1" tint="4.9989318521683403E-2"/>
        <bgColor indexed="64"/>
      </patternFill>
    </fill>
  </fills>
  <borders count="22">
    <border>
      <left/>
      <right/>
      <top/>
      <bottom/>
      <diagonal/>
    </border>
    <border>
      <left/>
      <right style="thin">
        <color indexed="64"/>
      </right>
      <top/>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theme="0"/>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indexed="64"/>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style="thin">
        <color indexed="64"/>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2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cellStyleXfs>
  <cellXfs count="200">
    <xf numFmtId="0" fontId="0" fillId="0" borderId="0" xfId="0"/>
    <xf numFmtId="0" fontId="2" fillId="0" borderId="0" xfId="0" applyFont="1"/>
    <xf numFmtId="0" fontId="6" fillId="0" borderId="0" xfId="0" applyFont="1" applyBorder="1"/>
    <xf numFmtId="0" fontId="6" fillId="0" borderId="0" xfId="0" applyFont="1" applyFill="1" applyBorder="1"/>
    <xf numFmtId="0" fontId="2" fillId="2" borderId="6" xfId="0" applyFont="1" applyFill="1" applyBorder="1" applyAlignment="1">
      <alignment horizontal="center" vertical="center"/>
    </xf>
    <xf numFmtId="166" fontId="10" fillId="2" borderId="6" xfId="1"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xf numFmtId="0" fontId="14" fillId="0" borderId="0" xfId="0" applyFont="1" applyFill="1" applyAlignment="1">
      <alignment wrapText="1"/>
    </xf>
    <xf numFmtId="0" fontId="2" fillId="4" borderId="0" xfId="0" applyFont="1" applyFill="1" applyBorder="1" applyAlignment="1">
      <alignment horizontal="left" vertical="center"/>
    </xf>
    <xf numFmtId="166" fontId="13" fillId="0" borderId="10" xfId="1" applyNumberFormat="1" applyFont="1" applyBorder="1" applyAlignment="1">
      <alignment horizontal="left" vertical="center"/>
    </xf>
    <xf numFmtId="0" fontId="2" fillId="4" borderId="1" xfId="0" applyFont="1" applyFill="1" applyBorder="1" applyAlignment="1">
      <alignment horizontal="left" vertical="center" wrapText="1"/>
    </xf>
    <xf numFmtId="0" fontId="2" fillId="5" borderId="0" xfId="0" applyFont="1" applyFill="1"/>
    <xf numFmtId="0" fontId="2" fillId="5" borderId="0" xfId="0" applyFont="1" applyFill="1" applyAlignment="1">
      <alignment horizontal="center"/>
    </xf>
    <xf numFmtId="0" fontId="2" fillId="0" borderId="0" xfId="0" applyFont="1" applyFill="1" applyAlignment="1">
      <alignment horizontal="center"/>
    </xf>
    <xf numFmtId="166" fontId="2" fillId="4" borderId="0" xfId="1" applyNumberFormat="1" applyFont="1" applyFill="1" applyBorder="1" applyAlignment="1">
      <alignment horizontal="left" vertical="center"/>
    </xf>
    <xf numFmtId="166" fontId="13" fillId="4" borderId="0" xfId="1" applyNumberFormat="1" applyFont="1" applyFill="1" applyBorder="1" applyAlignment="1">
      <alignment horizontal="left" vertical="center"/>
    </xf>
    <xf numFmtId="0" fontId="2" fillId="4" borderId="0" xfId="0" applyFont="1" applyFill="1" applyBorder="1" applyAlignment="1">
      <alignment horizontal="center" vertical="center" wrapText="1"/>
    </xf>
    <xf numFmtId="168" fontId="2" fillId="4" borderId="0" xfId="1" applyNumberFormat="1" applyFont="1" applyFill="1" applyBorder="1" applyAlignment="1">
      <alignment horizontal="center" vertical="center"/>
    </xf>
    <xf numFmtId="5" fontId="15" fillId="6" borderId="0" xfId="2"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2" fontId="15" fillId="6" borderId="0" xfId="3" applyNumberFormat="1" applyFont="1" applyFill="1" applyBorder="1" applyAlignment="1">
      <alignment horizontal="center" vertical="center" wrapText="1"/>
    </xf>
    <xf numFmtId="0" fontId="15" fillId="4" borderId="0" xfId="0" applyFont="1" applyFill="1" applyBorder="1" applyAlignment="1">
      <alignment horizontal="center" vertical="center"/>
    </xf>
    <xf numFmtId="9" fontId="15" fillId="4" borderId="0" xfId="3" applyFont="1" applyFill="1" applyBorder="1" applyAlignment="1">
      <alignment horizontal="center" vertical="center" wrapText="1"/>
    </xf>
    <xf numFmtId="167" fontId="15" fillId="4" borderId="0" xfId="3" applyNumberFormat="1" applyFont="1" applyFill="1" applyBorder="1" applyAlignment="1">
      <alignment horizontal="center" vertical="center" wrapText="1"/>
    </xf>
    <xf numFmtId="167" fontId="2" fillId="4" borderId="1" xfId="2" applyNumberFormat="1" applyFont="1" applyFill="1" applyBorder="1" applyAlignment="1">
      <alignment horizontal="left" vertical="center"/>
    </xf>
    <xf numFmtId="0" fontId="15" fillId="4" borderId="0" xfId="0" applyFont="1" applyFill="1" applyBorder="1" applyAlignment="1">
      <alignment horizontal="left" vertical="center"/>
    </xf>
    <xf numFmtId="166" fontId="15" fillId="4" borderId="0" xfId="1" applyNumberFormat="1" applyFont="1" applyFill="1" applyBorder="1" applyAlignment="1">
      <alignment horizontal="left" vertical="center"/>
    </xf>
    <xf numFmtId="0" fontId="15" fillId="4" borderId="1" xfId="0" applyFont="1" applyFill="1" applyBorder="1" applyAlignment="1">
      <alignment horizontal="left" vertical="center" wrapText="1"/>
    </xf>
    <xf numFmtId="0" fontId="15" fillId="0" borderId="0" xfId="0" applyFont="1" applyFill="1" applyAlignment="1">
      <alignment wrapText="1"/>
    </xf>
    <xf numFmtId="0" fontId="15" fillId="0" borderId="0" xfId="0" applyFont="1" applyFill="1"/>
    <xf numFmtId="7" fontId="2" fillId="4" borderId="0" xfId="0" applyNumberFormat="1" applyFont="1" applyFill="1" applyBorder="1" applyAlignment="1">
      <alignment horizontal="center" vertical="center"/>
    </xf>
    <xf numFmtId="7" fontId="2" fillId="4" borderId="1" xfId="0" applyNumberFormat="1" applyFont="1" applyFill="1" applyBorder="1" applyAlignment="1">
      <alignment horizontal="left" vertical="center" wrapText="1"/>
    </xf>
    <xf numFmtId="167" fontId="2" fillId="4" borderId="0" xfId="0" applyNumberFormat="1" applyFont="1" applyFill="1" applyBorder="1" applyAlignment="1">
      <alignment horizontal="center" vertical="center"/>
    </xf>
    <xf numFmtId="167" fontId="2" fillId="4" borderId="1" xfId="0" applyNumberFormat="1" applyFont="1" applyFill="1" applyBorder="1" applyAlignment="1">
      <alignment horizontal="left" vertical="center" wrapText="1"/>
    </xf>
    <xf numFmtId="7" fontId="2" fillId="4" borderId="0" xfId="0" applyNumberFormat="1" applyFont="1" applyFill="1" applyBorder="1" applyAlignment="1">
      <alignment horizontal="left" vertical="center" wrapText="1"/>
    </xf>
    <xf numFmtId="0" fontId="2" fillId="4" borderId="0" xfId="0" applyFont="1" applyFill="1" applyBorder="1"/>
    <xf numFmtId="167" fontId="15" fillId="4" borderId="0" xfId="0" applyNumberFormat="1" applyFont="1" applyFill="1" applyBorder="1" applyAlignment="1">
      <alignment horizontal="center" vertical="center"/>
    </xf>
    <xf numFmtId="0" fontId="15" fillId="4" borderId="1" xfId="0" applyFont="1" applyFill="1" applyBorder="1" applyAlignment="1">
      <alignment horizontal="left" vertical="center"/>
    </xf>
    <xf numFmtId="167" fontId="15" fillId="4" borderId="1" xfId="0" applyNumberFormat="1" applyFont="1" applyFill="1" applyBorder="1" applyAlignment="1">
      <alignment horizontal="left" vertical="center" wrapText="1"/>
    </xf>
    <xf numFmtId="0" fontId="2" fillId="4" borderId="3" xfId="0" applyFont="1" applyFill="1" applyBorder="1" applyAlignment="1">
      <alignment horizontal="left" vertical="center"/>
    </xf>
    <xf numFmtId="167" fontId="11" fillId="7" borderId="3" xfId="0" applyNumberFormat="1" applyFont="1" applyFill="1" applyBorder="1" applyAlignment="1">
      <alignment horizontal="center" vertical="center"/>
    </xf>
    <xf numFmtId="166" fontId="13" fillId="4" borderId="3" xfId="1" applyNumberFormat="1" applyFont="1" applyFill="1" applyBorder="1" applyAlignment="1">
      <alignment horizontal="left" vertical="center"/>
    </xf>
    <xf numFmtId="167" fontId="15" fillId="4" borderId="5" xfId="0" applyNumberFormat="1" applyFont="1" applyFill="1" applyBorder="1" applyAlignment="1">
      <alignment horizontal="left" vertical="center" wrapText="1"/>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wrapText="1"/>
    </xf>
    <xf numFmtId="0" fontId="2" fillId="0" borderId="0" xfId="0" applyFont="1" applyFill="1" applyAlignment="1">
      <alignment vertical="center" wrapText="1"/>
    </xf>
    <xf numFmtId="0" fontId="2" fillId="0" borderId="0" xfId="0" applyFont="1" applyFill="1" applyAlignment="1">
      <alignment vertical="center"/>
    </xf>
    <xf numFmtId="169" fontId="15" fillId="6" borderId="0" xfId="3" applyNumberFormat="1" applyFont="1" applyFill="1" applyBorder="1" applyAlignment="1">
      <alignment horizontal="center" vertical="center" wrapText="1"/>
    </xf>
    <xf numFmtId="37" fontId="15" fillId="6" borderId="0" xfId="2" applyNumberFormat="1" applyFont="1" applyFill="1" applyBorder="1" applyAlignment="1">
      <alignment horizontal="center" vertical="center" wrapText="1"/>
    </xf>
    <xf numFmtId="0" fontId="15" fillId="6" borderId="0" xfId="3" applyNumberFormat="1" applyFont="1" applyFill="1" applyBorder="1" applyAlignment="1">
      <alignment horizontal="center" vertical="center" wrapText="1"/>
    </xf>
    <xf numFmtId="4" fontId="15" fillId="6" borderId="0" xfId="2"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wrapText="1"/>
    </xf>
    <xf numFmtId="2" fontId="2" fillId="4" borderId="0" xfId="0" applyNumberFormat="1" applyFont="1" applyFill="1" applyBorder="1" applyAlignment="1">
      <alignment horizontal="center" vertical="center" wrapText="1"/>
    </xf>
    <xf numFmtId="7" fontId="2" fillId="4" borderId="0" xfId="0" applyNumberFormat="1" applyFont="1" applyFill="1" applyBorder="1" applyAlignment="1">
      <alignment horizontal="center" vertical="center" wrapText="1"/>
    </xf>
    <xf numFmtId="0" fontId="5" fillId="4" borderId="0" xfId="0" applyFont="1" applyFill="1" applyBorder="1" applyAlignment="1">
      <alignment horizontal="left" vertical="center"/>
    </xf>
    <xf numFmtId="0" fontId="14" fillId="4" borderId="0" xfId="0" applyFont="1" applyFill="1" applyBorder="1" applyAlignment="1">
      <alignment horizontal="center" vertical="center"/>
    </xf>
    <xf numFmtId="167" fontId="14" fillId="4" borderId="0" xfId="0" applyNumberFormat="1" applyFont="1" applyFill="1" applyBorder="1" applyAlignment="1">
      <alignment horizontal="center" vertical="center"/>
    </xf>
    <xf numFmtId="7" fontId="14" fillId="4" borderId="0" xfId="0" applyNumberFormat="1" applyFont="1" applyFill="1" applyBorder="1" applyAlignment="1">
      <alignment horizontal="center" vertical="center"/>
    </xf>
    <xf numFmtId="167" fontId="14" fillId="4" borderId="0" xfId="2" applyNumberFormat="1" applyFont="1" applyFill="1" applyBorder="1" applyAlignment="1">
      <alignment horizontal="center" vertical="center"/>
    </xf>
    <xf numFmtId="7" fontId="2" fillId="0" borderId="0" xfId="0" applyNumberFormat="1" applyFont="1" applyFill="1" applyAlignment="1">
      <alignment wrapText="1"/>
    </xf>
    <xf numFmtId="0" fontId="16" fillId="4" borderId="0" xfId="0" applyFont="1" applyFill="1" applyAlignment="1">
      <alignment horizontal="left" wrapText="1"/>
    </xf>
    <xf numFmtId="0" fontId="2" fillId="0" borderId="3" xfId="0" applyFont="1" applyBorder="1"/>
    <xf numFmtId="7" fontId="2" fillId="4" borderId="0" xfId="0" applyNumberFormat="1" applyFont="1" applyFill="1" applyBorder="1" applyAlignment="1">
      <alignment horizontal="left" vertical="center"/>
    </xf>
    <xf numFmtId="0" fontId="2" fillId="0" borderId="3" xfId="0" applyFont="1" applyBorder="1" applyAlignment="1">
      <alignment horizontal="center"/>
    </xf>
    <xf numFmtId="0" fontId="2" fillId="0" borderId="5" xfId="0" applyFont="1" applyBorder="1" applyAlignment="1">
      <alignment wrapText="1"/>
    </xf>
    <xf numFmtId="0" fontId="0" fillId="5" borderId="0" xfId="0" applyFill="1" applyBorder="1"/>
    <xf numFmtId="170" fontId="19" fillId="0" borderId="0" xfId="0" applyNumberFormat="1" applyFont="1" applyBorder="1" applyAlignment="1">
      <alignment wrapText="1"/>
    </xf>
    <xf numFmtId="0" fontId="0" fillId="0" borderId="0" xfId="0" applyBorder="1" applyAlignment="1"/>
    <xf numFmtId="1" fontId="2" fillId="2" borderId="0" xfId="0" applyNumberFormat="1" applyFont="1" applyFill="1" applyBorder="1" applyAlignment="1">
      <alignment horizontal="left" vertical="center"/>
    </xf>
    <xf numFmtId="0" fontId="0" fillId="5" borderId="0" xfId="0" applyFill="1" applyBorder="1" applyAlignment="1">
      <alignment wrapText="1"/>
    </xf>
    <xf numFmtId="0" fontId="0" fillId="5" borderId="0" xfId="0" applyFill="1" applyBorder="1" applyAlignment="1">
      <alignment horizontal="left" wrapText="1"/>
    </xf>
    <xf numFmtId="0" fontId="0" fillId="5" borderId="2" xfId="0" applyFill="1" applyBorder="1"/>
    <xf numFmtId="0" fontId="0" fillId="5" borderId="1" xfId="0" applyFill="1" applyBorder="1"/>
    <xf numFmtId="0" fontId="0" fillId="5" borderId="2" xfId="0" applyFill="1" applyBorder="1" applyAlignment="1">
      <alignment wrapText="1"/>
    </xf>
    <xf numFmtId="0" fontId="0" fillId="5" borderId="1" xfId="0" applyFill="1" applyBorder="1" applyAlignment="1">
      <alignment wrapText="1"/>
    </xf>
    <xf numFmtId="0" fontId="0" fillId="5" borderId="2" xfId="0" applyFont="1" applyFill="1" applyBorder="1" applyAlignment="1">
      <alignment horizontal="left" wrapText="1"/>
    </xf>
    <xf numFmtId="0" fontId="0" fillId="5" borderId="1" xfId="0" applyFill="1" applyBorder="1" applyAlignment="1">
      <alignment horizontal="left" wrapText="1"/>
    </xf>
    <xf numFmtId="0" fontId="21" fillId="0" borderId="0" xfId="0" applyFont="1" applyBorder="1"/>
    <xf numFmtId="43" fontId="21" fillId="0" borderId="0" xfId="1" applyFont="1" applyBorder="1"/>
    <xf numFmtId="166" fontId="21" fillId="0" borderId="0" xfId="1" applyNumberFormat="1" applyFont="1" applyBorder="1"/>
    <xf numFmtId="10" fontId="21" fillId="0" borderId="0" xfId="3" applyNumberFormat="1" applyFont="1" applyBorder="1"/>
    <xf numFmtId="166" fontId="21" fillId="0" borderId="0" xfId="1" applyNumberFormat="1" applyFont="1" applyFill="1" applyBorder="1"/>
    <xf numFmtId="10" fontId="21" fillId="0" borderId="0" xfId="3" applyNumberFormat="1" applyFont="1" applyFill="1" applyBorder="1"/>
    <xf numFmtId="0" fontId="21" fillId="0" borderId="0" xfId="0" applyFont="1" applyFill="1" applyBorder="1"/>
    <xf numFmtId="0" fontId="19" fillId="0" borderId="0" xfId="0" applyFont="1" applyFill="1" applyBorder="1"/>
    <xf numFmtId="170" fontId="19" fillId="0" borderId="0" xfId="0" applyNumberFormat="1" applyFont="1" applyBorder="1" applyAlignment="1">
      <alignment horizontal="left"/>
    </xf>
    <xf numFmtId="166" fontId="21" fillId="0" borderId="0" xfId="1" applyNumberFormat="1" applyFont="1" applyBorder="1" applyAlignment="1"/>
    <xf numFmtId="10" fontId="21" fillId="0" borderId="0" xfId="3" applyNumberFormat="1" applyFont="1" applyBorder="1" applyAlignment="1"/>
    <xf numFmtId="0" fontId="21" fillId="0" borderId="0" xfId="0" applyFont="1" applyBorder="1" applyAlignment="1">
      <alignment horizontal="center"/>
    </xf>
    <xf numFmtId="0" fontId="23" fillId="0" borderId="0" xfId="0" applyFont="1" applyBorder="1"/>
    <xf numFmtId="7" fontId="20" fillId="3" borderId="0" xfId="0" applyNumberFormat="1" applyFont="1" applyFill="1" applyBorder="1" applyAlignment="1">
      <alignment horizontal="center" vertical="center"/>
    </xf>
    <xf numFmtId="10" fontId="20" fillId="3" borderId="0" xfId="0" applyNumberFormat="1" applyFont="1" applyFill="1" applyBorder="1" applyAlignment="1">
      <alignment horizontal="center" vertical="center"/>
    </xf>
    <xf numFmtId="37" fontId="20" fillId="3" borderId="0" xfId="1" applyNumberFormat="1" applyFont="1" applyFill="1" applyBorder="1" applyAlignment="1">
      <alignment horizontal="center" vertical="center"/>
    </xf>
    <xf numFmtId="0" fontId="20" fillId="3" borderId="0" xfId="0" applyFont="1" applyFill="1" applyBorder="1" applyAlignment="1">
      <alignment horizontal="center" vertical="center"/>
    </xf>
    <xf numFmtId="167" fontId="20" fillId="3" borderId="0" xfId="2" applyNumberFormat="1" applyFont="1" applyFill="1" applyBorder="1" applyAlignment="1">
      <alignment horizontal="center" vertical="center"/>
    </xf>
    <xf numFmtId="0" fontId="14" fillId="5" borderId="0" xfId="0" applyFont="1" applyFill="1" applyBorder="1" applyAlignment="1">
      <alignment horizontal="left" vertical="center"/>
    </xf>
    <xf numFmtId="0" fontId="14" fillId="5" borderId="1" xfId="0" applyFont="1" applyFill="1" applyBorder="1" applyAlignment="1">
      <alignment horizontal="left" vertical="center" wrapText="1"/>
    </xf>
    <xf numFmtId="0" fontId="12" fillId="5" borderId="0" xfId="0" applyFont="1" applyFill="1" applyBorder="1" applyAlignment="1">
      <alignment horizontal="left" vertical="center"/>
    </xf>
    <xf numFmtId="0" fontId="12" fillId="5" borderId="0" xfId="0" applyFont="1" applyFill="1" applyBorder="1" applyAlignment="1">
      <alignment horizontal="center" vertical="center"/>
    </xf>
    <xf numFmtId="166" fontId="12" fillId="5" borderId="0" xfId="1" applyNumberFormat="1" applyFont="1" applyFill="1" applyBorder="1" applyAlignment="1">
      <alignment horizontal="left" vertical="center"/>
    </xf>
    <xf numFmtId="0" fontId="12" fillId="5" borderId="1"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11" fillId="5" borderId="0" xfId="0" applyFont="1" applyFill="1" applyBorder="1" applyAlignment="1">
      <alignment horizontal="left" vertical="center"/>
    </xf>
    <xf numFmtId="0" fontId="11" fillId="5" borderId="0" xfId="0" applyFont="1" applyFill="1" applyBorder="1" applyAlignment="1">
      <alignment horizontal="center" vertical="center"/>
    </xf>
    <xf numFmtId="166" fontId="13" fillId="5" borderId="0" xfId="1" applyNumberFormat="1" applyFont="1" applyFill="1" applyBorder="1" applyAlignment="1">
      <alignment horizontal="left" vertical="center"/>
    </xf>
    <xf numFmtId="166" fontId="15" fillId="5" borderId="0" xfId="1" applyNumberFormat="1" applyFont="1" applyFill="1" applyBorder="1" applyAlignment="1">
      <alignment horizontal="left" vertical="center"/>
    </xf>
    <xf numFmtId="0" fontId="15" fillId="5" borderId="1" xfId="0" applyFont="1" applyFill="1" applyBorder="1" applyAlignment="1">
      <alignment horizontal="left" vertical="center" wrapText="1"/>
    </xf>
    <xf numFmtId="0" fontId="12" fillId="5" borderId="1" xfId="0" applyFont="1" applyFill="1" applyBorder="1" applyAlignment="1">
      <alignment horizontal="left" vertical="center"/>
    </xf>
    <xf numFmtId="0" fontId="2" fillId="5" borderId="1" xfId="0" applyFont="1" applyFill="1" applyBorder="1" applyAlignment="1">
      <alignment horizontal="left" vertical="center" wrapText="1"/>
    </xf>
    <xf numFmtId="0" fontId="24" fillId="5" borderId="0" xfId="0" applyFont="1" applyFill="1" applyBorder="1" applyAlignment="1">
      <alignment horizontal="left" vertical="center" indent="2"/>
    </xf>
    <xf numFmtId="43" fontId="21" fillId="0" borderId="0" xfId="1" applyFont="1" applyFill="1" applyBorder="1"/>
    <xf numFmtId="0" fontId="3" fillId="0" borderId="0" xfId="0" applyFont="1" applyBorder="1" applyAlignment="1">
      <alignment horizontal="left"/>
    </xf>
    <xf numFmtId="170" fontId="28" fillId="0" borderId="0" xfId="0" applyNumberFormat="1" applyFont="1" applyFill="1" applyBorder="1" applyAlignment="1">
      <alignment horizontal="left" vertical="center"/>
    </xf>
    <xf numFmtId="0" fontId="27" fillId="0" borderId="0" xfId="0" applyFont="1" applyFill="1" applyBorder="1" applyAlignment="1">
      <alignment horizontal="left" vertical="center"/>
    </xf>
    <xf numFmtId="166" fontId="27" fillId="0" borderId="0" xfId="1" applyNumberFormat="1" applyFont="1" applyFill="1" applyBorder="1"/>
    <xf numFmtId="10" fontId="27" fillId="0" borderId="0" xfId="3" applyNumberFormat="1" applyFont="1" applyFill="1" applyBorder="1"/>
    <xf numFmtId="0" fontId="27" fillId="0" borderId="0" xfId="0" applyFont="1" applyFill="1" applyBorder="1"/>
    <xf numFmtId="43" fontId="27" fillId="0" borderId="0" xfId="1" applyFont="1" applyFill="1" applyBorder="1"/>
    <xf numFmtId="0" fontId="27" fillId="0" borderId="0" xfId="0" applyFont="1" applyFill="1" applyBorder="1" applyAlignment="1">
      <alignment horizontal="center" vertical="center"/>
    </xf>
    <xf numFmtId="0" fontId="19" fillId="0" borderId="0" xfId="0" applyFont="1" applyFill="1" applyBorder="1" applyAlignment="1">
      <alignment horizontal="center"/>
    </xf>
    <xf numFmtId="170" fontId="19" fillId="0" borderId="0" xfId="0" applyNumberFormat="1" applyFont="1" applyBorder="1" applyAlignment="1">
      <alignment horizontal="center"/>
    </xf>
    <xf numFmtId="0" fontId="6" fillId="0" borderId="0" xfId="0" applyFont="1" applyBorder="1" applyAlignment="1">
      <alignment horizont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166" fontId="16" fillId="3" borderId="19" xfId="1" applyNumberFormat="1" applyFont="1" applyFill="1" applyBorder="1" applyAlignment="1">
      <alignment horizontal="left" vertical="center"/>
    </xf>
    <xf numFmtId="0" fontId="5" fillId="3" borderId="15" xfId="0" applyFont="1" applyFill="1" applyBorder="1" applyAlignment="1">
      <alignment horizontal="center" vertical="center" wrapText="1"/>
    </xf>
    <xf numFmtId="170" fontId="29" fillId="0" borderId="0" xfId="0" applyNumberFormat="1" applyFont="1" applyFill="1" applyBorder="1" applyAlignment="1">
      <alignment horizontal="center"/>
    </xf>
    <xf numFmtId="0" fontId="6" fillId="0" borderId="0" xfId="0" applyFont="1" applyBorder="1" applyAlignment="1">
      <alignment wrapText="1"/>
    </xf>
    <xf numFmtId="0" fontId="6" fillId="0" borderId="12" xfId="0" applyFont="1" applyBorder="1" applyAlignment="1">
      <alignment wrapText="1"/>
    </xf>
    <xf numFmtId="0" fontId="6" fillId="0" borderId="12" xfId="0" applyNumberFormat="1" applyFont="1" applyBorder="1" applyAlignment="1">
      <alignment horizontal="center" wrapText="1"/>
    </xf>
    <xf numFmtId="2" fontId="6" fillId="0" borderId="12" xfId="0" applyNumberFormat="1" applyFont="1" applyBorder="1" applyAlignment="1">
      <alignment wrapText="1"/>
    </xf>
    <xf numFmtId="0" fontId="6" fillId="0" borderId="12" xfId="0" applyFont="1" applyFill="1" applyBorder="1" applyAlignment="1">
      <alignment wrapText="1"/>
    </xf>
    <xf numFmtId="0" fontId="6" fillId="0" borderId="12" xfId="0" applyNumberFormat="1" applyFont="1" applyFill="1" applyBorder="1" applyAlignment="1">
      <alignment horizontal="center" wrapText="1"/>
    </xf>
    <xf numFmtId="170" fontId="28" fillId="3" borderId="8" xfId="0" applyNumberFormat="1" applyFont="1" applyFill="1" applyBorder="1" applyAlignment="1">
      <alignment horizontal="left" vertical="center"/>
    </xf>
    <xf numFmtId="0" fontId="27" fillId="3" borderId="8" xfId="0" applyFont="1" applyFill="1" applyBorder="1" applyAlignment="1">
      <alignment horizontal="center" vertical="center"/>
    </xf>
    <xf numFmtId="0" fontId="27" fillId="3" borderId="8" xfId="0" applyFont="1" applyFill="1" applyBorder="1" applyAlignment="1">
      <alignment horizontal="left" vertical="center"/>
    </xf>
    <xf numFmtId="166" fontId="27" fillId="3" borderId="8" xfId="1" applyNumberFormat="1" applyFont="1" applyFill="1" applyBorder="1"/>
    <xf numFmtId="10" fontId="27" fillId="3" borderId="8" xfId="3" applyNumberFormat="1" applyFont="1" applyFill="1" applyBorder="1"/>
    <xf numFmtId="0" fontId="27" fillId="3" borderId="8" xfId="0" applyFont="1" applyFill="1" applyBorder="1"/>
    <xf numFmtId="43" fontId="27" fillId="3" borderId="8" xfId="1" applyFont="1" applyFill="1" applyBorder="1"/>
    <xf numFmtId="0" fontId="3" fillId="0" borderId="3" xfId="0" applyFont="1" applyFill="1" applyBorder="1"/>
    <xf numFmtId="0" fontId="3" fillId="0" borderId="3" xfId="0" applyFont="1" applyFill="1" applyBorder="1" applyAlignment="1">
      <alignment horizontal="center"/>
    </xf>
    <xf numFmtId="165" fontId="3" fillId="0" borderId="3" xfId="1" applyNumberFormat="1" applyFont="1" applyFill="1" applyBorder="1"/>
    <xf numFmtId="0" fontId="4" fillId="0" borderId="3" xfId="0" applyFont="1" applyFill="1" applyBorder="1"/>
    <xf numFmtId="164" fontId="4" fillId="0" borderId="3" xfId="1" applyNumberFormat="1" applyFont="1" applyFill="1" applyBorder="1" applyAlignment="1">
      <alignment horizontal="center"/>
    </xf>
    <xf numFmtId="0" fontId="4" fillId="0" borderId="3" xfId="0" applyFont="1" applyFill="1" applyBorder="1" applyAlignment="1"/>
    <xf numFmtId="170" fontId="28" fillId="3" borderId="11" xfId="0" applyNumberFormat="1" applyFont="1" applyFill="1" applyBorder="1" applyAlignment="1">
      <alignment horizontal="left" vertical="center"/>
    </xf>
    <xf numFmtId="170" fontId="28" fillId="0" borderId="2" xfId="0" applyNumberFormat="1" applyFont="1" applyFill="1" applyBorder="1" applyAlignment="1">
      <alignment horizontal="left" vertical="center"/>
    </xf>
    <xf numFmtId="170" fontId="30" fillId="0" borderId="2" xfId="0" applyNumberFormat="1" applyFont="1" applyFill="1" applyBorder="1" applyAlignment="1">
      <alignment horizontal="left"/>
    </xf>
    <xf numFmtId="0" fontId="21" fillId="0" borderId="2" xfId="0" applyFont="1" applyBorder="1"/>
    <xf numFmtId="170" fontId="19" fillId="0" borderId="2" xfId="0" applyNumberFormat="1" applyFont="1" applyBorder="1" applyAlignment="1">
      <alignment horizontal="left"/>
    </xf>
    <xf numFmtId="0" fontId="6" fillId="0" borderId="4" xfId="0" applyFont="1" applyFill="1" applyBorder="1"/>
    <xf numFmtId="0" fontId="27" fillId="3" borderId="9" xfId="0" applyFont="1" applyFill="1" applyBorder="1"/>
    <xf numFmtId="0" fontId="27" fillId="0" borderId="1" xfId="0" applyFont="1" applyFill="1" applyBorder="1"/>
    <xf numFmtId="0" fontId="21" fillId="0" borderId="1" xfId="0" applyFont="1" applyFill="1" applyBorder="1"/>
    <xf numFmtId="0" fontId="21" fillId="0" borderId="1" xfId="0" applyFont="1" applyBorder="1"/>
    <xf numFmtId="0" fontId="21" fillId="0" borderId="1" xfId="0" applyFont="1" applyBorder="1" applyAlignment="1">
      <alignment horizontal="left"/>
    </xf>
    <xf numFmtId="0" fontId="6" fillId="0" borderId="5" xfId="0" applyFont="1" applyFill="1" applyBorder="1"/>
    <xf numFmtId="170" fontId="21" fillId="0" borderId="2" xfId="0" applyNumberFormat="1" applyFont="1" applyFill="1" applyBorder="1" applyAlignment="1">
      <alignment horizontal="left"/>
    </xf>
    <xf numFmtId="170" fontId="21" fillId="0" borderId="0" xfId="0" applyNumberFormat="1" applyFont="1" applyFill="1" applyBorder="1" applyAlignment="1">
      <alignment horizontal="center"/>
    </xf>
    <xf numFmtId="0" fontId="21" fillId="0" borderId="0" xfId="0" applyFont="1" applyFill="1" applyBorder="1" applyAlignment="1">
      <alignment horizontal="center"/>
    </xf>
    <xf numFmtId="1" fontId="2" fillId="2" borderId="3" xfId="0" applyNumberFormat="1" applyFont="1" applyFill="1" applyBorder="1" applyAlignment="1">
      <alignment horizontal="left" vertical="center"/>
    </xf>
    <xf numFmtId="0" fontId="31" fillId="0" borderId="4" xfId="0" quotePrefix="1" applyFont="1" applyBorder="1" applyAlignment="1">
      <alignment horizontal="left"/>
    </xf>
    <xf numFmtId="9" fontId="3" fillId="3" borderId="20" xfId="3" applyFont="1" applyFill="1" applyBorder="1" applyAlignment="1">
      <alignment horizontal="left"/>
    </xf>
    <xf numFmtId="9" fontId="4" fillId="3" borderId="13" xfId="3" applyFont="1" applyFill="1" applyBorder="1" applyAlignment="1">
      <alignment horizontal="left" wrapText="1"/>
    </xf>
    <xf numFmtId="9" fontId="4" fillId="3" borderId="14" xfId="3" applyFont="1" applyFill="1" applyBorder="1" applyAlignment="1">
      <alignment horizontal="left" wrapText="1"/>
    </xf>
    <xf numFmtId="9" fontId="26" fillId="3" borderId="21" xfId="3" applyFont="1" applyFill="1" applyBorder="1" applyAlignment="1">
      <alignment horizontal="left" wrapText="1"/>
    </xf>
    <xf numFmtId="171" fontId="6" fillId="0" borderId="12" xfId="0" applyNumberFormat="1" applyFont="1" applyBorder="1" applyAlignment="1">
      <alignment wrapText="1"/>
    </xf>
    <xf numFmtId="172" fontId="2" fillId="4" borderId="0" xfId="0" applyNumberFormat="1" applyFont="1" applyFill="1" applyBorder="1" applyAlignment="1">
      <alignment horizontal="center" vertical="center" wrapText="1"/>
    </xf>
    <xf numFmtId="7" fontId="6" fillId="0" borderId="12" xfId="0" applyNumberFormat="1" applyFont="1" applyBorder="1" applyAlignment="1">
      <alignment wrapText="1"/>
    </xf>
    <xf numFmtId="172" fontId="6" fillId="0" borderId="12" xfId="0" applyNumberFormat="1" applyFont="1" applyBorder="1" applyAlignment="1">
      <alignment wrapText="1"/>
    </xf>
    <xf numFmtId="167" fontId="6" fillId="0" borderId="12" xfId="0" applyNumberFormat="1" applyFont="1" applyBorder="1" applyAlignment="1">
      <alignment wrapText="1"/>
    </xf>
    <xf numFmtId="170" fontId="17" fillId="5" borderId="4" xfId="0" applyNumberFormat="1" applyFont="1" applyFill="1" applyBorder="1" applyAlignment="1">
      <alignment horizontal="left" wrapText="1"/>
    </xf>
    <xf numFmtId="170" fontId="17" fillId="5" borderId="3" xfId="0" applyNumberFormat="1" applyFont="1" applyFill="1" applyBorder="1" applyAlignment="1">
      <alignment horizontal="left" wrapText="1"/>
    </xf>
    <xf numFmtId="170" fontId="17" fillId="5" borderId="5" xfId="0" applyNumberFormat="1" applyFont="1" applyFill="1" applyBorder="1" applyAlignment="1">
      <alignment horizontal="left" wrapText="1"/>
    </xf>
    <xf numFmtId="0" fontId="25" fillId="3" borderId="11" xfId="0" applyFont="1" applyFill="1" applyBorder="1" applyAlignment="1">
      <alignment horizontal="left" vertical="center"/>
    </xf>
    <xf numFmtId="0" fontId="25" fillId="3" borderId="8" xfId="0" applyFont="1" applyFill="1" applyBorder="1" applyAlignment="1">
      <alignment horizontal="left" vertical="center"/>
    </xf>
    <xf numFmtId="0" fontId="25" fillId="3" borderId="9" xfId="0" applyFont="1" applyFill="1" applyBorder="1" applyAlignment="1">
      <alignment horizontal="left" vertical="center"/>
    </xf>
    <xf numFmtId="0" fontId="11" fillId="3" borderId="2"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0" fillId="5" borderId="2" xfId="0" applyFont="1" applyFill="1" applyBorder="1" applyAlignment="1">
      <alignment wrapText="1"/>
    </xf>
    <xf numFmtId="0" fontId="0" fillId="5" borderId="0" xfId="0" applyFill="1" applyBorder="1" applyAlignment="1">
      <alignment wrapText="1"/>
    </xf>
    <xf numFmtId="0" fontId="0" fillId="5" borderId="1" xfId="0" applyFill="1" applyBorder="1" applyAlignment="1">
      <alignment wrapText="1"/>
    </xf>
    <xf numFmtId="0" fontId="0" fillId="5" borderId="2" xfId="0" applyFill="1" applyBorder="1" applyAlignment="1">
      <alignment wrapText="1"/>
    </xf>
    <xf numFmtId="0" fontId="0" fillId="5" borderId="2" xfId="0" applyFont="1" applyFill="1" applyBorder="1" applyAlignment="1">
      <alignment horizontal="left" wrapText="1"/>
    </xf>
    <xf numFmtId="0" fontId="0" fillId="5" borderId="0" xfId="0" applyFill="1" applyBorder="1" applyAlignment="1">
      <alignment horizontal="left" wrapText="1"/>
    </xf>
    <xf numFmtId="0" fontId="0" fillId="5" borderId="1" xfId="0" applyFill="1" applyBorder="1" applyAlignment="1">
      <alignment horizontal="left" wrapText="1"/>
    </xf>
    <xf numFmtId="0" fontId="5" fillId="3" borderId="0" xfId="0" applyFont="1" applyFill="1" applyAlignment="1">
      <alignment horizontal="center"/>
    </xf>
    <xf numFmtId="0" fontId="2" fillId="0" borderId="20" xfId="0" applyFont="1" applyFill="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170" fontId="19" fillId="0" borderId="2" xfId="0" applyNumberFormat="1" applyFont="1" applyBorder="1" applyAlignment="1">
      <alignment horizontal="left" wrapText="1"/>
    </xf>
    <xf numFmtId="170" fontId="19" fillId="0" borderId="0" xfId="0" applyNumberFormat="1" applyFont="1" applyBorder="1" applyAlignment="1">
      <alignment horizontal="left" wrapText="1"/>
    </xf>
    <xf numFmtId="170" fontId="19" fillId="0" borderId="2" xfId="0" applyNumberFormat="1" applyFont="1" applyBorder="1" applyAlignment="1">
      <alignment horizontal="left" vertical="top" wrapText="1"/>
    </xf>
    <xf numFmtId="170" fontId="19" fillId="0" borderId="0" xfId="0" applyNumberFormat="1" applyFont="1" applyBorder="1" applyAlignment="1">
      <alignment horizontal="left" vertical="top" wrapText="1"/>
    </xf>
  </cellXfs>
  <cellStyles count="23">
    <cellStyle name="Comma" xfId="1" builtinId="3"/>
    <cellStyle name="Comma 2" xfId="4"/>
    <cellStyle name="Comma 2 2" xfId="8"/>
    <cellStyle name="Comma 2 3" xfId="9"/>
    <cellStyle name="Currency" xfId="2" builtinId="4"/>
    <cellStyle name="Currency 2" xfId="5"/>
    <cellStyle name="Currency 2 2" xfId="10"/>
    <cellStyle name="Currency 2 3" xfId="11"/>
    <cellStyle name="Currency 3" xfId="12"/>
    <cellStyle name="Currency 4" xfId="13"/>
    <cellStyle name="Currency 5" xfId="14"/>
    <cellStyle name="Normal" xfId="0" builtinId="0"/>
    <cellStyle name="Normal 2" xfId="6"/>
    <cellStyle name="Normal 2 2" xfId="15"/>
    <cellStyle name="Normal 3" xfId="16"/>
    <cellStyle name="Normal 5" xfId="17"/>
    <cellStyle name="Percent" xfId="3" builtinId="5"/>
    <cellStyle name="Percent 2" xfId="7"/>
    <cellStyle name="Percent 2 2" xfId="18"/>
    <cellStyle name="Percent 3" xfId="19"/>
    <cellStyle name="Percent 4" xfId="20"/>
    <cellStyle name="Percent 5" xfId="21"/>
    <cellStyle name="Percent 6" xfId="22"/>
  </cellStyles>
  <dxfs count="0"/>
  <tableStyles count="0" defaultTableStyle="TableStyleMedium2" defaultPivotStyle="PivotStyleLight16"/>
  <colors>
    <mruColors>
      <color rgb="FFD4CBE5"/>
      <color rgb="FFF8F8F8"/>
      <color rgb="FFA998CC"/>
      <color rgb="FF7053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74</xdr:row>
      <xdr:rowOff>104775</xdr:rowOff>
    </xdr:from>
    <xdr:to>
      <xdr:col>4</xdr:col>
      <xdr:colOff>1038225</xdr:colOff>
      <xdr:row>75</xdr:row>
      <xdr:rowOff>138299</xdr:rowOff>
    </xdr:to>
    <xdr:sp macro="" textlink="">
      <xdr:nvSpPr>
        <xdr:cNvPr id="2" name="Text Box 7"/>
        <xdr:cNvSpPr txBox="1">
          <a:spLocks noChangeArrowheads="1"/>
        </xdr:cNvSpPr>
      </xdr:nvSpPr>
      <xdr:spPr bwMode="auto">
        <a:xfrm>
          <a:off x="6438900" y="1357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29</xdr:row>
      <xdr:rowOff>104775</xdr:rowOff>
    </xdr:from>
    <xdr:to>
      <xdr:col>4</xdr:col>
      <xdr:colOff>1038225</xdr:colOff>
      <xdr:row>29</xdr:row>
      <xdr:rowOff>304800</xdr:rowOff>
    </xdr:to>
    <xdr:sp macro="" textlink="">
      <xdr:nvSpPr>
        <xdr:cNvPr id="3" name="Text Box 7"/>
        <xdr:cNvSpPr txBox="1">
          <a:spLocks noChangeArrowheads="1"/>
        </xdr:cNvSpPr>
      </xdr:nvSpPr>
      <xdr:spPr bwMode="auto">
        <a:xfrm>
          <a:off x="6438900" y="3581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36</xdr:row>
      <xdr:rowOff>104775</xdr:rowOff>
    </xdr:from>
    <xdr:to>
      <xdr:col>4</xdr:col>
      <xdr:colOff>1038225</xdr:colOff>
      <xdr:row>37</xdr:row>
      <xdr:rowOff>142876</xdr:rowOff>
    </xdr:to>
    <xdr:sp macro="" textlink="">
      <xdr:nvSpPr>
        <xdr:cNvPr id="4" name="Text Box 7"/>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14</xdr:row>
      <xdr:rowOff>104775</xdr:rowOff>
    </xdr:from>
    <xdr:to>
      <xdr:col>4</xdr:col>
      <xdr:colOff>1038225</xdr:colOff>
      <xdr:row>15</xdr:row>
      <xdr:rowOff>143743</xdr:rowOff>
    </xdr:to>
    <xdr:sp macro="" textlink="">
      <xdr:nvSpPr>
        <xdr:cNvPr id="5" name="Text Box 7"/>
        <xdr:cNvSpPr txBox="1">
          <a:spLocks noChangeArrowheads="1"/>
        </xdr:cNvSpPr>
      </xdr:nvSpPr>
      <xdr:spPr bwMode="auto">
        <a:xfrm>
          <a:off x="6438900" y="5391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36</xdr:row>
      <xdr:rowOff>104775</xdr:rowOff>
    </xdr:from>
    <xdr:to>
      <xdr:col>4</xdr:col>
      <xdr:colOff>1038225</xdr:colOff>
      <xdr:row>37</xdr:row>
      <xdr:rowOff>142876</xdr:rowOff>
    </xdr:to>
    <xdr:sp macro="" textlink="">
      <xdr:nvSpPr>
        <xdr:cNvPr id="6" name="Text Box 7"/>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37</xdr:row>
      <xdr:rowOff>0</xdr:rowOff>
    </xdr:from>
    <xdr:to>
      <xdr:col>4</xdr:col>
      <xdr:colOff>1038225</xdr:colOff>
      <xdr:row>38</xdr:row>
      <xdr:rowOff>38100</xdr:rowOff>
    </xdr:to>
    <xdr:sp macro="" textlink="">
      <xdr:nvSpPr>
        <xdr:cNvPr id="7" name="Text Box 7"/>
        <xdr:cNvSpPr txBox="1">
          <a:spLocks noChangeArrowheads="1"/>
        </xdr:cNvSpPr>
      </xdr:nvSpPr>
      <xdr:spPr bwMode="auto">
        <a:xfrm>
          <a:off x="6438900" y="470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34</xdr:row>
      <xdr:rowOff>104775</xdr:rowOff>
    </xdr:from>
    <xdr:to>
      <xdr:col>4</xdr:col>
      <xdr:colOff>1038225</xdr:colOff>
      <xdr:row>35</xdr:row>
      <xdr:rowOff>160068</xdr:rowOff>
    </xdr:to>
    <xdr:sp macro="" textlink="">
      <xdr:nvSpPr>
        <xdr:cNvPr id="8" name="Text Box 7"/>
        <xdr:cNvSpPr txBox="1">
          <a:spLocks noChangeArrowheads="1"/>
        </xdr:cNvSpPr>
      </xdr:nvSpPr>
      <xdr:spPr bwMode="auto">
        <a:xfrm>
          <a:off x="6438900" y="421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34</xdr:row>
      <xdr:rowOff>104775</xdr:rowOff>
    </xdr:from>
    <xdr:to>
      <xdr:col>4</xdr:col>
      <xdr:colOff>1038225</xdr:colOff>
      <xdr:row>35</xdr:row>
      <xdr:rowOff>160068</xdr:rowOff>
    </xdr:to>
    <xdr:sp macro="" textlink="">
      <xdr:nvSpPr>
        <xdr:cNvPr id="9" name="Text Box 7"/>
        <xdr:cNvSpPr txBox="1">
          <a:spLocks noChangeArrowheads="1"/>
        </xdr:cNvSpPr>
      </xdr:nvSpPr>
      <xdr:spPr bwMode="auto">
        <a:xfrm>
          <a:off x="6438900" y="421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76</xdr:row>
      <xdr:rowOff>0</xdr:rowOff>
    </xdr:from>
    <xdr:to>
      <xdr:col>4</xdr:col>
      <xdr:colOff>1038225</xdr:colOff>
      <xdr:row>77</xdr:row>
      <xdr:rowOff>43047</xdr:rowOff>
    </xdr:to>
    <xdr:sp macro="" textlink="">
      <xdr:nvSpPr>
        <xdr:cNvPr id="10" name="Text Box 7"/>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76</xdr:row>
      <xdr:rowOff>0</xdr:rowOff>
    </xdr:from>
    <xdr:to>
      <xdr:col>4</xdr:col>
      <xdr:colOff>1038225</xdr:colOff>
      <xdr:row>77</xdr:row>
      <xdr:rowOff>43047</xdr:rowOff>
    </xdr:to>
    <xdr:sp macro="" textlink="">
      <xdr:nvSpPr>
        <xdr:cNvPr id="11" name="Text Box 7"/>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76</xdr:row>
      <xdr:rowOff>0</xdr:rowOff>
    </xdr:from>
    <xdr:to>
      <xdr:col>4</xdr:col>
      <xdr:colOff>1038225</xdr:colOff>
      <xdr:row>77</xdr:row>
      <xdr:rowOff>43047</xdr:rowOff>
    </xdr:to>
    <xdr:sp macro="" textlink="">
      <xdr:nvSpPr>
        <xdr:cNvPr id="12" name="Text Box 7"/>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76</xdr:row>
      <xdr:rowOff>0</xdr:rowOff>
    </xdr:from>
    <xdr:to>
      <xdr:col>4</xdr:col>
      <xdr:colOff>1038225</xdr:colOff>
      <xdr:row>77</xdr:row>
      <xdr:rowOff>43047</xdr:rowOff>
    </xdr:to>
    <xdr:sp macro="" textlink="">
      <xdr:nvSpPr>
        <xdr:cNvPr id="13" name="Text Box 7"/>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962025</xdr:colOff>
      <xdr:row>74</xdr:row>
      <xdr:rowOff>104775</xdr:rowOff>
    </xdr:from>
    <xdr:to>
      <xdr:col>6</xdr:col>
      <xdr:colOff>1038225</xdr:colOff>
      <xdr:row>75</xdr:row>
      <xdr:rowOff>138299</xdr:rowOff>
    </xdr:to>
    <xdr:sp macro="" textlink="">
      <xdr:nvSpPr>
        <xdr:cNvPr id="14" name="Text Box 7"/>
        <xdr:cNvSpPr txBox="1">
          <a:spLocks noChangeArrowheads="1"/>
        </xdr:cNvSpPr>
      </xdr:nvSpPr>
      <xdr:spPr bwMode="auto">
        <a:xfrm>
          <a:off x="7829550" y="1357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cryption%20Folder/1%20PMD%20General%20V1/MASTER%20FILES%20BY%20STATE/SC/Calculator/SC%20DRG%20calculator%202011-04-01%20Excel%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1001561/AppData/Local/Microsoft/Windows/Temporary%20Internet%20Files/Content.Outlook/QT6BQ3J6/Ms_APR_DRG_Calcualtor_2012_07_10_Wking_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sheetName val="Hospital Info"/>
      <sheetName val="Weights &amp; Thresholds"/>
    </sheetNames>
    <sheetDataSet>
      <sheetData sheetId="0" refreshError="1"/>
      <sheetData sheetId="1">
        <row r="8">
          <cell r="C8" t="str">
            <v>No</v>
          </cell>
        </row>
        <row r="10">
          <cell r="C10">
            <v>75000</v>
          </cell>
        </row>
        <row r="11">
          <cell r="C11">
            <v>40603</v>
          </cell>
        </row>
        <row r="12">
          <cell r="C12">
            <v>40643</v>
          </cell>
        </row>
        <row r="13">
          <cell r="C13">
            <v>20</v>
          </cell>
        </row>
        <row r="19">
          <cell r="C19">
            <v>40</v>
          </cell>
        </row>
        <row r="23">
          <cell r="C23">
            <v>10300.02</v>
          </cell>
        </row>
        <row r="26">
          <cell r="C26">
            <v>3.74</v>
          </cell>
        </row>
        <row r="40">
          <cell r="C40">
            <v>0.36870000000000003</v>
          </cell>
        </row>
        <row r="43">
          <cell r="C43">
            <v>34511.963469619201</v>
          </cell>
        </row>
        <row r="44">
          <cell r="C44">
            <v>0.6</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2)"/>
      <sheetName val="V29 DRG Rel Wt"/>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tabSelected="1" zoomScaleNormal="100" workbookViewId="0">
      <selection activeCell="A3" sqref="A3"/>
    </sheetView>
  </sheetViews>
  <sheetFormatPr defaultRowHeight="12.75" x14ac:dyDescent="0.2"/>
  <cols>
    <col min="1" max="1" width="25.7109375" customWidth="1"/>
    <col min="2" max="3" width="15.7109375" customWidth="1"/>
    <col min="4" max="5" width="35.7109375" customWidth="1"/>
  </cols>
  <sheetData>
    <row r="1" spans="1:10" ht="20.25" x14ac:dyDescent="0.2">
      <c r="A1" s="179" t="s">
        <v>1309</v>
      </c>
      <c r="B1" s="180"/>
      <c r="C1" s="180"/>
      <c r="D1" s="180"/>
      <c r="E1" s="181"/>
    </row>
    <row r="2" spans="1:10" x14ac:dyDescent="0.2">
      <c r="A2" s="182" t="s">
        <v>1753</v>
      </c>
      <c r="B2" s="183"/>
      <c r="C2" s="183"/>
      <c r="D2" s="183"/>
      <c r="E2" s="184"/>
    </row>
    <row r="3" spans="1:10" x14ac:dyDescent="0.2">
      <c r="A3" s="74"/>
      <c r="B3" s="68"/>
      <c r="C3" s="68"/>
      <c r="D3" s="68"/>
      <c r="E3" s="75"/>
    </row>
    <row r="4" spans="1:10" ht="49.7" customHeight="1" x14ac:dyDescent="0.2">
      <c r="A4" s="185" t="s">
        <v>1374</v>
      </c>
      <c r="B4" s="186"/>
      <c r="C4" s="186"/>
      <c r="D4" s="186"/>
      <c r="E4" s="187"/>
    </row>
    <row r="5" spans="1:10" x14ac:dyDescent="0.2">
      <c r="A5" s="74"/>
      <c r="B5" s="68"/>
      <c r="C5" s="68"/>
      <c r="D5" s="68"/>
      <c r="E5" s="75"/>
    </row>
    <row r="6" spans="1:10" ht="62.25" customHeight="1" x14ac:dyDescent="0.2">
      <c r="A6" s="188" t="s">
        <v>1407</v>
      </c>
      <c r="B6" s="186"/>
      <c r="C6" s="186"/>
      <c r="D6" s="186"/>
      <c r="E6" s="187"/>
    </row>
    <row r="7" spans="1:10" ht="12.75" customHeight="1" x14ac:dyDescent="0.2">
      <c r="A7" s="76"/>
      <c r="B7" s="72"/>
      <c r="C7" s="72"/>
      <c r="D7" s="72"/>
      <c r="E7" s="77"/>
    </row>
    <row r="8" spans="1:10" ht="25.5" customHeight="1" x14ac:dyDescent="0.2">
      <c r="A8" s="188" t="s">
        <v>1363</v>
      </c>
      <c r="B8" s="186"/>
      <c r="C8" s="186"/>
      <c r="D8" s="186"/>
      <c r="E8" s="187"/>
    </row>
    <row r="9" spans="1:10" ht="12.75" customHeight="1" x14ac:dyDescent="0.2">
      <c r="A9" s="76"/>
      <c r="B9" s="72"/>
      <c r="C9" s="72"/>
      <c r="D9" s="72"/>
      <c r="E9" s="77"/>
    </row>
    <row r="10" spans="1:10" ht="40.700000000000003" customHeight="1" x14ac:dyDescent="0.2">
      <c r="A10" s="189" t="s">
        <v>1375</v>
      </c>
      <c r="B10" s="190"/>
      <c r="C10" s="190"/>
      <c r="D10" s="190"/>
      <c r="E10" s="191"/>
    </row>
    <row r="11" spans="1:10" ht="12.75" customHeight="1" x14ac:dyDescent="0.2">
      <c r="A11" s="78"/>
      <c r="B11" s="73"/>
      <c r="C11" s="73"/>
      <c r="D11" s="73"/>
      <c r="E11" s="79"/>
    </row>
    <row r="12" spans="1:10" ht="32.25" customHeight="1" x14ac:dyDescent="0.2">
      <c r="A12" s="176" t="s">
        <v>1376</v>
      </c>
      <c r="B12" s="177"/>
      <c r="C12" s="177"/>
      <c r="D12" s="177"/>
      <c r="E12" s="178"/>
      <c r="F12" s="69"/>
      <c r="G12" s="69"/>
      <c r="H12" s="70"/>
      <c r="I12" s="70"/>
      <c r="J12" s="70"/>
    </row>
  </sheetData>
  <mergeCells count="7">
    <mergeCell ref="A12:E12"/>
    <mergeCell ref="A1:E1"/>
    <mergeCell ref="A2:E2"/>
    <mergeCell ref="A4:E4"/>
    <mergeCell ref="A6:E6"/>
    <mergeCell ref="A8:E8"/>
    <mergeCell ref="A10:E10"/>
  </mergeCells>
  <printOptions horizontalCentered="1"/>
  <pageMargins left="0.4" right="0.4" top="1.25" bottom="1" header="0.5" footer="0.5"/>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showGridLines="0" topLeftCell="C1" zoomScale="110" zoomScaleNormal="110" workbookViewId="0">
      <selection activeCell="E1" sqref="E1"/>
    </sheetView>
  </sheetViews>
  <sheetFormatPr defaultRowHeight="12" x14ac:dyDescent="0.2"/>
  <cols>
    <col min="1" max="1" width="0.42578125" style="8" customWidth="1"/>
    <col min="2" max="2" width="3.42578125" style="45" customWidth="1"/>
    <col min="3" max="3" width="67.28515625" style="1" bestFit="1" customWidth="1"/>
    <col min="4" max="4" width="1.140625" style="1" customWidth="1"/>
    <col min="5" max="5" width="21" style="46" customWidth="1"/>
    <col min="6" max="6" width="1.85546875" style="1" customWidth="1"/>
    <col min="7" max="7" width="70.140625" style="47" customWidth="1"/>
    <col min="8" max="8" width="70.28515625" style="7" customWidth="1"/>
    <col min="9" max="9" width="35.85546875" style="8" customWidth="1"/>
    <col min="10" max="10" width="19.28515625" style="8" customWidth="1"/>
    <col min="11" max="11" width="9.140625" style="8" customWidth="1"/>
    <col min="12" max="12" width="13.42578125" style="8" customWidth="1"/>
    <col min="13" max="257" width="9.140625" style="8"/>
    <col min="258" max="258" width="3.42578125" style="8" customWidth="1"/>
    <col min="259" max="259" width="67.28515625" style="8" bestFit="1" customWidth="1"/>
    <col min="260" max="260" width="2.28515625" style="8" bestFit="1" customWidth="1"/>
    <col min="261" max="261" width="18.140625" style="8" customWidth="1"/>
    <col min="262" max="262" width="2.7109375" style="8" customWidth="1"/>
    <col min="263" max="263" width="70.140625" style="8" customWidth="1"/>
    <col min="264" max="264" width="70.28515625" style="8" customWidth="1"/>
    <col min="265" max="265" width="35.85546875" style="8" customWidth="1"/>
    <col min="266" max="266" width="19.28515625" style="8" customWidth="1"/>
    <col min="267" max="267" width="9.140625" style="8" customWidth="1"/>
    <col min="268" max="268" width="13.42578125" style="8" customWidth="1"/>
    <col min="269" max="513" width="9.140625" style="8"/>
    <col min="514" max="514" width="3.42578125" style="8" customWidth="1"/>
    <col min="515" max="515" width="67.28515625" style="8" bestFit="1" customWidth="1"/>
    <col min="516" max="516" width="2.28515625" style="8" bestFit="1" customWidth="1"/>
    <col min="517" max="517" width="18.140625" style="8" customWidth="1"/>
    <col min="518" max="518" width="2.7109375" style="8" customWidth="1"/>
    <col min="519" max="519" width="70.140625" style="8" customWidth="1"/>
    <col min="520" max="520" width="70.28515625" style="8" customWidth="1"/>
    <col min="521" max="521" width="35.85546875" style="8" customWidth="1"/>
    <col min="522" max="522" width="19.28515625" style="8" customWidth="1"/>
    <col min="523" max="523" width="9.140625" style="8" customWidth="1"/>
    <col min="524" max="524" width="13.42578125" style="8" customWidth="1"/>
    <col min="525" max="769" width="9.140625" style="8"/>
    <col min="770" max="770" width="3.42578125" style="8" customWidth="1"/>
    <col min="771" max="771" width="67.28515625" style="8" bestFit="1" customWidth="1"/>
    <col min="772" max="772" width="2.28515625" style="8" bestFit="1" customWidth="1"/>
    <col min="773" max="773" width="18.140625" style="8" customWidth="1"/>
    <col min="774" max="774" width="2.7109375" style="8" customWidth="1"/>
    <col min="775" max="775" width="70.140625" style="8" customWidth="1"/>
    <col min="776" max="776" width="70.28515625" style="8" customWidth="1"/>
    <col min="777" max="777" width="35.85546875" style="8" customWidth="1"/>
    <col min="778" max="778" width="19.28515625" style="8" customWidth="1"/>
    <col min="779" max="779" width="9.140625" style="8" customWidth="1"/>
    <col min="780" max="780" width="13.42578125" style="8" customWidth="1"/>
    <col min="781" max="1025" width="9.140625" style="8"/>
    <col min="1026" max="1026" width="3.42578125" style="8" customWidth="1"/>
    <col min="1027" max="1027" width="67.28515625" style="8" bestFit="1" customWidth="1"/>
    <col min="1028" max="1028" width="2.28515625" style="8" bestFit="1" customWidth="1"/>
    <col min="1029" max="1029" width="18.140625" style="8" customWidth="1"/>
    <col min="1030" max="1030" width="2.7109375" style="8" customWidth="1"/>
    <col min="1031" max="1031" width="70.140625" style="8" customWidth="1"/>
    <col min="1032" max="1032" width="70.28515625" style="8" customWidth="1"/>
    <col min="1033" max="1033" width="35.85546875" style="8" customWidth="1"/>
    <col min="1034" max="1034" width="19.28515625" style="8" customWidth="1"/>
    <col min="1035" max="1035" width="9.140625" style="8" customWidth="1"/>
    <col min="1036" max="1036" width="13.42578125" style="8" customWidth="1"/>
    <col min="1037" max="1281" width="9.140625" style="8"/>
    <col min="1282" max="1282" width="3.42578125" style="8" customWidth="1"/>
    <col min="1283" max="1283" width="67.28515625" style="8" bestFit="1" customWidth="1"/>
    <col min="1284" max="1284" width="2.28515625" style="8" bestFit="1" customWidth="1"/>
    <col min="1285" max="1285" width="18.140625" style="8" customWidth="1"/>
    <col min="1286" max="1286" width="2.7109375" style="8" customWidth="1"/>
    <col min="1287" max="1287" width="70.140625" style="8" customWidth="1"/>
    <col min="1288" max="1288" width="70.28515625" style="8" customWidth="1"/>
    <col min="1289" max="1289" width="35.85546875" style="8" customWidth="1"/>
    <col min="1290" max="1290" width="19.28515625" style="8" customWidth="1"/>
    <col min="1291" max="1291" width="9.140625" style="8" customWidth="1"/>
    <col min="1292" max="1292" width="13.42578125" style="8" customWidth="1"/>
    <col min="1293" max="1537" width="9.140625" style="8"/>
    <col min="1538" max="1538" width="3.42578125" style="8" customWidth="1"/>
    <col min="1539" max="1539" width="67.28515625" style="8" bestFit="1" customWidth="1"/>
    <col min="1540" max="1540" width="2.28515625" style="8" bestFit="1" customWidth="1"/>
    <col min="1541" max="1541" width="18.140625" style="8" customWidth="1"/>
    <col min="1542" max="1542" width="2.7109375" style="8" customWidth="1"/>
    <col min="1543" max="1543" width="70.140625" style="8" customWidth="1"/>
    <col min="1544" max="1544" width="70.28515625" style="8" customWidth="1"/>
    <col min="1545" max="1545" width="35.85546875" style="8" customWidth="1"/>
    <col min="1546" max="1546" width="19.28515625" style="8" customWidth="1"/>
    <col min="1547" max="1547" width="9.140625" style="8" customWidth="1"/>
    <col min="1548" max="1548" width="13.42578125" style="8" customWidth="1"/>
    <col min="1549" max="1793" width="9.140625" style="8"/>
    <col min="1794" max="1794" width="3.42578125" style="8" customWidth="1"/>
    <col min="1795" max="1795" width="67.28515625" style="8" bestFit="1" customWidth="1"/>
    <col min="1796" max="1796" width="2.28515625" style="8" bestFit="1" customWidth="1"/>
    <col min="1797" max="1797" width="18.140625" style="8" customWidth="1"/>
    <col min="1798" max="1798" width="2.7109375" style="8" customWidth="1"/>
    <col min="1799" max="1799" width="70.140625" style="8" customWidth="1"/>
    <col min="1800" max="1800" width="70.28515625" style="8" customWidth="1"/>
    <col min="1801" max="1801" width="35.85546875" style="8" customWidth="1"/>
    <col min="1802" max="1802" width="19.28515625" style="8" customWidth="1"/>
    <col min="1803" max="1803" width="9.140625" style="8" customWidth="1"/>
    <col min="1804" max="1804" width="13.42578125" style="8" customWidth="1"/>
    <col min="1805" max="2049" width="9.140625" style="8"/>
    <col min="2050" max="2050" width="3.42578125" style="8" customWidth="1"/>
    <col min="2051" max="2051" width="67.28515625" style="8" bestFit="1" customWidth="1"/>
    <col min="2052" max="2052" width="2.28515625" style="8" bestFit="1" customWidth="1"/>
    <col min="2053" max="2053" width="18.140625" style="8" customWidth="1"/>
    <col min="2054" max="2054" width="2.7109375" style="8" customWidth="1"/>
    <col min="2055" max="2055" width="70.140625" style="8" customWidth="1"/>
    <col min="2056" max="2056" width="70.28515625" style="8" customWidth="1"/>
    <col min="2057" max="2057" width="35.85546875" style="8" customWidth="1"/>
    <col min="2058" max="2058" width="19.28515625" style="8" customWidth="1"/>
    <col min="2059" max="2059" width="9.140625" style="8" customWidth="1"/>
    <col min="2060" max="2060" width="13.42578125" style="8" customWidth="1"/>
    <col min="2061" max="2305" width="9.140625" style="8"/>
    <col min="2306" max="2306" width="3.42578125" style="8" customWidth="1"/>
    <col min="2307" max="2307" width="67.28515625" style="8" bestFit="1" customWidth="1"/>
    <col min="2308" max="2308" width="2.28515625" style="8" bestFit="1" customWidth="1"/>
    <col min="2309" max="2309" width="18.140625" style="8" customWidth="1"/>
    <col min="2310" max="2310" width="2.7109375" style="8" customWidth="1"/>
    <col min="2311" max="2311" width="70.140625" style="8" customWidth="1"/>
    <col min="2312" max="2312" width="70.28515625" style="8" customWidth="1"/>
    <col min="2313" max="2313" width="35.85546875" style="8" customWidth="1"/>
    <col min="2314" max="2314" width="19.28515625" style="8" customWidth="1"/>
    <col min="2315" max="2315" width="9.140625" style="8" customWidth="1"/>
    <col min="2316" max="2316" width="13.42578125" style="8" customWidth="1"/>
    <col min="2317" max="2561" width="9.140625" style="8"/>
    <col min="2562" max="2562" width="3.42578125" style="8" customWidth="1"/>
    <col min="2563" max="2563" width="67.28515625" style="8" bestFit="1" customWidth="1"/>
    <col min="2564" max="2564" width="2.28515625" style="8" bestFit="1" customWidth="1"/>
    <col min="2565" max="2565" width="18.140625" style="8" customWidth="1"/>
    <col min="2566" max="2566" width="2.7109375" style="8" customWidth="1"/>
    <col min="2567" max="2567" width="70.140625" style="8" customWidth="1"/>
    <col min="2568" max="2568" width="70.28515625" style="8" customWidth="1"/>
    <col min="2569" max="2569" width="35.85546875" style="8" customWidth="1"/>
    <col min="2570" max="2570" width="19.28515625" style="8" customWidth="1"/>
    <col min="2571" max="2571" width="9.140625" style="8" customWidth="1"/>
    <col min="2572" max="2572" width="13.42578125" style="8" customWidth="1"/>
    <col min="2573" max="2817" width="9.140625" style="8"/>
    <col min="2818" max="2818" width="3.42578125" style="8" customWidth="1"/>
    <col min="2819" max="2819" width="67.28515625" style="8" bestFit="1" customWidth="1"/>
    <col min="2820" max="2820" width="2.28515625" style="8" bestFit="1" customWidth="1"/>
    <col min="2821" max="2821" width="18.140625" style="8" customWidth="1"/>
    <col min="2822" max="2822" width="2.7109375" style="8" customWidth="1"/>
    <col min="2823" max="2823" width="70.140625" style="8" customWidth="1"/>
    <col min="2824" max="2824" width="70.28515625" style="8" customWidth="1"/>
    <col min="2825" max="2825" width="35.85546875" style="8" customWidth="1"/>
    <col min="2826" max="2826" width="19.28515625" style="8" customWidth="1"/>
    <col min="2827" max="2827" width="9.140625" style="8" customWidth="1"/>
    <col min="2828" max="2828" width="13.42578125" style="8" customWidth="1"/>
    <col min="2829" max="3073" width="9.140625" style="8"/>
    <col min="3074" max="3074" width="3.42578125" style="8" customWidth="1"/>
    <col min="3075" max="3075" width="67.28515625" style="8" bestFit="1" customWidth="1"/>
    <col min="3076" max="3076" width="2.28515625" style="8" bestFit="1" customWidth="1"/>
    <col min="3077" max="3077" width="18.140625" style="8" customWidth="1"/>
    <col min="3078" max="3078" width="2.7109375" style="8" customWidth="1"/>
    <col min="3079" max="3079" width="70.140625" style="8" customWidth="1"/>
    <col min="3080" max="3080" width="70.28515625" style="8" customWidth="1"/>
    <col min="3081" max="3081" width="35.85546875" style="8" customWidth="1"/>
    <col min="3082" max="3082" width="19.28515625" style="8" customWidth="1"/>
    <col min="3083" max="3083" width="9.140625" style="8" customWidth="1"/>
    <col min="3084" max="3084" width="13.42578125" style="8" customWidth="1"/>
    <col min="3085" max="3329" width="9.140625" style="8"/>
    <col min="3330" max="3330" width="3.42578125" style="8" customWidth="1"/>
    <col min="3331" max="3331" width="67.28515625" style="8" bestFit="1" customWidth="1"/>
    <col min="3332" max="3332" width="2.28515625" style="8" bestFit="1" customWidth="1"/>
    <col min="3333" max="3333" width="18.140625" style="8" customWidth="1"/>
    <col min="3334" max="3334" width="2.7109375" style="8" customWidth="1"/>
    <col min="3335" max="3335" width="70.140625" style="8" customWidth="1"/>
    <col min="3336" max="3336" width="70.28515625" style="8" customWidth="1"/>
    <col min="3337" max="3337" width="35.85546875" style="8" customWidth="1"/>
    <col min="3338" max="3338" width="19.28515625" style="8" customWidth="1"/>
    <col min="3339" max="3339" width="9.140625" style="8" customWidth="1"/>
    <col min="3340" max="3340" width="13.42578125" style="8" customWidth="1"/>
    <col min="3341" max="3585" width="9.140625" style="8"/>
    <col min="3586" max="3586" width="3.42578125" style="8" customWidth="1"/>
    <col min="3587" max="3587" width="67.28515625" style="8" bestFit="1" customWidth="1"/>
    <col min="3588" max="3588" width="2.28515625" style="8" bestFit="1" customWidth="1"/>
    <col min="3589" max="3589" width="18.140625" style="8" customWidth="1"/>
    <col min="3590" max="3590" width="2.7109375" style="8" customWidth="1"/>
    <col min="3591" max="3591" width="70.140625" style="8" customWidth="1"/>
    <col min="3592" max="3592" width="70.28515625" style="8" customWidth="1"/>
    <col min="3593" max="3593" width="35.85546875" style="8" customWidth="1"/>
    <col min="3594" max="3594" width="19.28515625" style="8" customWidth="1"/>
    <col min="3595" max="3595" width="9.140625" style="8" customWidth="1"/>
    <col min="3596" max="3596" width="13.42578125" style="8" customWidth="1"/>
    <col min="3597" max="3841" width="9.140625" style="8"/>
    <col min="3842" max="3842" width="3.42578125" style="8" customWidth="1"/>
    <col min="3843" max="3843" width="67.28515625" style="8" bestFit="1" customWidth="1"/>
    <col min="3844" max="3844" width="2.28515625" style="8" bestFit="1" customWidth="1"/>
    <col min="3845" max="3845" width="18.140625" style="8" customWidth="1"/>
    <col min="3846" max="3846" width="2.7109375" style="8" customWidth="1"/>
    <col min="3847" max="3847" width="70.140625" style="8" customWidth="1"/>
    <col min="3848" max="3848" width="70.28515625" style="8" customWidth="1"/>
    <col min="3849" max="3849" width="35.85546875" style="8" customWidth="1"/>
    <col min="3850" max="3850" width="19.28515625" style="8" customWidth="1"/>
    <col min="3851" max="3851" width="9.140625" style="8" customWidth="1"/>
    <col min="3852" max="3852" width="13.42578125" style="8" customWidth="1"/>
    <col min="3853" max="4097" width="9.140625" style="8"/>
    <col min="4098" max="4098" width="3.42578125" style="8" customWidth="1"/>
    <col min="4099" max="4099" width="67.28515625" style="8" bestFit="1" customWidth="1"/>
    <col min="4100" max="4100" width="2.28515625" style="8" bestFit="1" customWidth="1"/>
    <col min="4101" max="4101" width="18.140625" style="8" customWidth="1"/>
    <col min="4102" max="4102" width="2.7109375" style="8" customWidth="1"/>
    <col min="4103" max="4103" width="70.140625" style="8" customWidth="1"/>
    <col min="4104" max="4104" width="70.28515625" style="8" customWidth="1"/>
    <col min="4105" max="4105" width="35.85546875" style="8" customWidth="1"/>
    <col min="4106" max="4106" width="19.28515625" style="8" customWidth="1"/>
    <col min="4107" max="4107" width="9.140625" style="8" customWidth="1"/>
    <col min="4108" max="4108" width="13.42578125" style="8" customWidth="1"/>
    <col min="4109" max="4353" width="9.140625" style="8"/>
    <col min="4354" max="4354" width="3.42578125" style="8" customWidth="1"/>
    <col min="4355" max="4355" width="67.28515625" style="8" bestFit="1" customWidth="1"/>
    <col min="4356" max="4356" width="2.28515625" style="8" bestFit="1" customWidth="1"/>
    <col min="4357" max="4357" width="18.140625" style="8" customWidth="1"/>
    <col min="4358" max="4358" width="2.7109375" style="8" customWidth="1"/>
    <col min="4359" max="4359" width="70.140625" style="8" customWidth="1"/>
    <col min="4360" max="4360" width="70.28515625" style="8" customWidth="1"/>
    <col min="4361" max="4361" width="35.85546875" style="8" customWidth="1"/>
    <col min="4362" max="4362" width="19.28515625" style="8" customWidth="1"/>
    <col min="4363" max="4363" width="9.140625" style="8" customWidth="1"/>
    <col min="4364" max="4364" width="13.42578125" style="8" customWidth="1"/>
    <col min="4365" max="4609" width="9.140625" style="8"/>
    <col min="4610" max="4610" width="3.42578125" style="8" customWidth="1"/>
    <col min="4611" max="4611" width="67.28515625" style="8" bestFit="1" customWidth="1"/>
    <col min="4612" max="4612" width="2.28515625" style="8" bestFit="1" customWidth="1"/>
    <col min="4613" max="4613" width="18.140625" style="8" customWidth="1"/>
    <col min="4614" max="4614" width="2.7109375" style="8" customWidth="1"/>
    <col min="4615" max="4615" width="70.140625" style="8" customWidth="1"/>
    <col min="4616" max="4616" width="70.28515625" style="8" customWidth="1"/>
    <col min="4617" max="4617" width="35.85546875" style="8" customWidth="1"/>
    <col min="4618" max="4618" width="19.28515625" style="8" customWidth="1"/>
    <col min="4619" max="4619" width="9.140625" style="8" customWidth="1"/>
    <col min="4620" max="4620" width="13.42578125" style="8" customWidth="1"/>
    <col min="4621" max="4865" width="9.140625" style="8"/>
    <col min="4866" max="4866" width="3.42578125" style="8" customWidth="1"/>
    <col min="4867" max="4867" width="67.28515625" style="8" bestFit="1" customWidth="1"/>
    <col min="4868" max="4868" width="2.28515625" style="8" bestFit="1" customWidth="1"/>
    <col min="4869" max="4869" width="18.140625" style="8" customWidth="1"/>
    <col min="4870" max="4870" width="2.7109375" style="8" customWidth="1"/>
    <col min="4871" max="4871" width="70.140625" style="8" customWidth="1"/>
    <col min="4872" max="4872" width="70.28515625" style="8" customWidth="1"/>
    <col min="4873" max="4873" width="35.85546875" style="8" customWidth="1"/>
    <col min="4874" max="4874" width="19.28515625" style="8" customWidth="1"/>
    <col min="4875" max="4875" width="9.140625" style="8" customWidth="1"/>
    <col min="4876" max="4876" width="13.42578125" style="8" customWidth="1"/>
    <col min="4877" max="5121" width="9.140625" style="8"/>
    <col min="5122" max="5122" width="3.42578125" style="8" customWidth="1"/>
    <col min="5123" max="5123" width="67.28515625" style="8" bestFit="1" customWidth="1"/>
    <col min="5124" max="5124" width="2.28515625" style="8" bestFit="1" customWidth="1"/>
    <col min="5125" max="5125" width="18.140625" style="8" customWidth="1"/>
    <col min="5126" max="5126" width="2.7109375" style="8" customWidth="1"/>
    <col min="5127" max="5127" width="70.140625" style="8" customWidth="1"/>
    <col min="5128" max="5128" width="70.28515625" style="8" customWidth="1"/>
    <col min="5129" max="5129" width="35.85546875" style="8" customWidth="1"/>
    <col min="5130" max="5130" width="19.28515625" style="8" customWidth="1"/>
    <col min="5131" max="5131" width="9.140625" style="8" customWidth="1"/>
    <col min="5132" max="5132" width="13.42578125" style="8" customWidth="1"/>
    <col min="5133" max="5377" width="9.140625" style="8"/>
    <col min="5378" max="5378" width="3.42578125" style="8" customWidth="1"/>
    <col min="5379" max="5379" width="67.28515625" style="8" bestFit="1" customWidth="1"/>
    <col min="5380" max="5380" width="2.28515625" style="8" bestFit="1" customWidth="1"/>
    <col min="5381" max="5381" width="18.140625" style="8" customWidth="1"/>
    <col min="5382" max="5382" width="2.7109375" style="8" customWidth="1"/>
    <col min="5383" max="5383" width="70.140625" style="8" customWidth="1"/>
    <col min="5384" max="5384" width="70.28515625" style="8" customWidth="1"/>
    <col min="5385" max="5385" width="35.85546875" style="8" customWidth="1"/>
    <col min="5386" max="5386" width="19.28515625" style="8" customWidth="1"/>
    <col min="5387" max="5387" width="9.140625" style="8" customWidth="1"/>
    <col min="5388" max="5388" width="13.42578125" style="8" customWidth="1"/>
    <col min="5389" max="5633" width="9.140625" style="8"/>
    <col min="5634" max="5634" width="3.42578125" style="8" customWidth="1"/>
    <col min="5635" max="5635" width="67.28515625" style="8" bestFit="1" customWidth="1"/>
    <col min="5636" max="5636" width="2.28515625" style="8" bestFit="1" customWidth="1"/>
    <col min="5637" max="5637" width="18.140625" style="8" customWidth="1"/>
    <col min="5638" max="5638" width="2.7109375" style="8" customWidth="1"/>
    <col min="5639" max="5639" width="70.140625" style="8" customWidth="1"/>
    <col min="5640" max="5640" width="70.28515625" style="8" customWidth="1"/>
    <col min="5641" max="5641" width="35.85546875" style="8" customWidth="1"/>
    <col min="5642" max="5642" width="19.28515625" style="8" customWidth="1"/>
    <col min="5643" max="5643" width="9.140625" style="8" customWidth="1"/>
    <col min="5644" max="5644" width="13.42578125" style="8" customWidth="1"/>
    <col min="5645" max="5889" width="9.140625" style="8"/>
    <col min="5890" max="5890" width="3.42578125" style="8" customWidth="1"/>
    <col min="5891" max="5891" width="67.28515625" style="8" bestFit="1" customWidth="1"/>
    <col min="5892" max="5892" width="2.28515625" style="8" bestFit="1" customWidth="1"/>
    <col min="5893" max="5893" width="18.140625" style="8" customWidth="1"/>
    <col min="5894" max="5894" width="2.7109375" style="8" customWidth="1"/>
    <col min="5895" max="5895" width="70.140625" style="8" customWidth="1"/>
    <col min="5896" max="5896" width="70.28515625" style="8" customWidth="1"/>
    <col min="5897" max="5897" width="35.85546875" style="8" customWidth="1"/>
    <col min="5898" max="5898" width="19.28515625" style="8" customWidth="1"/>
    <col min="5899" max="5899" width="9.140625" style="8" customWidth="1"/>
    <col min="5900" max="5900" width="13.42578125" style="8" customWidth="1"/>
    <col min="5901" max="6145" width="9.140625" style="8"/>
    <col min="6146" max="6146" width="3.42578125" style="8" customWidth="1"/>
    <col min="6147" max="6147" width="67.28515625" style="8" bestFit="1" customWidth="1"/>
    <col min="6148" max="6148" width="2.28515625" style="8" bestFit="1" customWidth="1"/>
    <col min="6149" max="6149" width="18.140625" style="8" customWidth="1"/>
    <col min="6150" max="6150" width="2.7109375" style="8" customWidth="1"/>
    <col min="6151" max="6151" width="70.140625" style="8" customWidth="1"/>
    <col min="6152" max="6152" width="70.28515625" style="8" customWidth="1"/>
    <col min="6153" max="6153" width="35.85546875" style="8" customWidth="1"/>
    <col min="6154" max="6154" width="19.28515625" style="8" customWidth="1"/>
    <col min="6155" max="6155" width="9.140625" style="8" customWidth="1"/>
    <col min="6156" max="6156" width="13.42578125" style="8" customWidth="1"/>
    <col min="6157" max="6401" width="9.140625" style="8"/>
    <col min="6402" max="6402" width="3.42578125" style="8" customWidth="1"/>
    <col min="6403" max="6403" width="67.28515625" style="8" bestFit="1" customWidth="1"/>
    <col min="6404" max="6404" width="2.28515625" style="8" bestFit="1" customWidth="1"/>
    <col min="6405" max="6405" width="18.140625" style="8" customWidth="1"/>
    <col min="6406" max="6406" width="2.7109375" style="8" customWidth="1"/>
    <col min="6407" max="6407" width="70.140625" style="8" customWidth="1"/>
    <col min="6408" max="6408" width="70.28515625" style="8" customWidth="1"/>
    <col min="6409" max="6409" width="35.85546875" style="8" customWidth="1"/>
    <col min="6410" max="6410" width="19.28515625" style="8" customWidth="1"/>
    <col min="6411" max="6411" width="9.140625" style="8" customWidth="1"/>
    <col min="6412" max="6412" width="13.42578125" style="8" customWidth="1"/>
    <col min="6413" max="6657" width="9.140625" style="8"/>
    <col min="6658" max="6658" width="3.42578125" style="8" customWidth="1"/>
    <col min="6659" max="6659" width="67.28515625" style="8" bestFit="1" customWidth="1"/>
    <col min="6660" max="6660" width="2.28515625" style="8" bestFit="1" customWidth="1"/>
    <col min="6661" max="6661" width="18.140625" style="8" customWidth="1"/>
    <col min="6662" max="6662" width="2.7109375" style="8" customWidth="1"/>
    <col min="6663" max="6663" width="70.140625" style="8" customWidth="1"/>
    <col min="6664" max="6664" width="70.28515625" style="8" customWidth="1"/>
    <col min="6665" max="6665" width="35.85546875" style="8" customWidth="1"/>
    <col min="6666" max="6666" width="19.28515625" style="8" customWidth="1"/>
    <col min="6667" max="6667" width="9.140625" style="8" customWidth="1"/>
    <col min="6668" max="6668" width="13.42578125" style="8" customWidth="1"/>
    <col min="6669" max="6913" width="9.140625" style="8"/>
    <col min="6914" max="6914" width="3.42578125" style="8" customWidth="1"/>
    <col min="6915" max="6915" width="67.28515625" style="8" bestFit="1" customWidth="1"/>
    <col min="6916" max="6916" width="2.28515625" style="8" bestFit="1" customWidth="1"/>
    <col min="6917" max="6917" width="18.140625" style="8" customWidth="1"/>
    <col min="6918" max="6918" width="2.7109375" style="8" customWidth="1"/>
    <col min="6919" max="6919" width="70.140625" style="8" customWidth="1"/>
    <col min="6920" max="6920" width="70.28515625" style="8" customWidth="1"/>
    <col min="6921" max="6921" width="35.85546875" style="8" customWidth="1"/>
    <col min="6922" max="6922" width="19.28515625" style="8" customWidth="1"/>
    <col min="6923" max="6923" width="9.140625" style="8" customWidth="1"/>
    <col min="6924" max="6924" width="13.42578125" style="8" customWidth="1"/>
    <col min="6925" max="7169" width="9.140625" style="8"/>
    <col min="7170" max="7170" width="3.42578125" style="8" customWidth="1"/>
    <col min="7171" max="7171" width="67.28515625" style="8" bestFit="1" customWidth="1"/>
    <col min="7172" max="7172" width="2.28515625" style="8" bestFit="1" customWidth="1"/>
    <col min="7173" max="7173" width="18.140625" style="8" customWidth="1"/>
    <col min="7174" max="7174" width="2.7109375" style="8" customWidth="1"/>
    <col min="7175" max="7175" width="70.140625" style="8" customWidth="1"/>
    <col min="7176" max="7176" width="70.28515625" style="8" customWidth="1"/>
    <col min="7177" max="7177" width="35.85546875" style="8" customWidth="1"/>
    <col min="7178" max="7178" width="19.28515625" style="8" customWidth="1"/>
    <col min="7179" max="7179" width="9.140625" style="8" customWidth="1"/>
    <col min="7180" max="7180" width="13.42578125" style="8" customWidth="1"/>
    <col min="7181" max="7425" width="9.140625" style="8"/>
    <col min="7426" max="7426" width="3.42578125" style="8" customWidth="1"/>
    <col min="7427" max="7427" width="67.28515625" style="8" bestFit="1" customWidth="1"/>
    <col min="7428" max="7428" width="2.28515625" style="8" bestFit="1" customWidth="1"/>
    <col min="7429" max="7429" width="18.140625" style="8" customWidth="1"/>
    <col min="7430" max="7430" width="2.7109375" style="8" customWidth="1"/>
    <col min="7431" max="7431" width="70.140625" style="8" customWidth="1"/>
    <col min="7432" max="7432" width="70.28515625" style="8" customWidth="1"/>
    <col min="7433" max="7433" width="35.85546875" style="8" customWidth="1"/>
    <col min="7434" max="7434" width="19.28515625" style="8" customWidth="1"/>
    <col min="7435" max="7435" width="9.140625" style="8" customWidth="1"/>
    <col min="7436" max="7436" width="13.42578125" style="8" customWidth="1"/>
    <col min="7437" max="7681" width="9.140625" style="8"/>
    <col min="7682" max="7682" width="3.42578125" style="8" customWidth="1"/>
    <col min="7683" max="7683" width="67.28515625" style="8" bestFit="1" customWidth="1"/>
    <col min="7684" max="7684" width="2.28515625" style="8" bestFit="1" customWidth="1"/>
    <col min="7685" max="7685" width="18.140625" style="8" customWidth="1"/>
    <col min="7686" max="7686" width="2.7109375" style="8" customWidth="1"/>
    <col min="7687" max="7687" width="70.140625" style="8" customWidth="1"/>
    <col min="7688" max="7688" width="70.28515625" style="8" customWidth="1"/>
    <col min="7689" max="7689" width="35.85546875" style="8" customWidth="1"/>
    <col min="7690" max="7690" width="19.28515625" style="8" customWidth="1"/>
    <col min="7691" max="7691" width="9.140625" style="8" customWidth="1"/>
    <col min="7692" max="7692" width="13.42578125" style="8" customWidth="1"/>
    <col min="7693" max="7937" width="9.140625" style="8"/>
    <col min="7938" max="7938" width="3.42578125" style="8" customWidth="1"/>
    <col min="7939" max="7939" width="67.28515625" style="8" bestFit="1" customWidth="1"/>
    <col min="7940" max="7940" width="2.28515625" style="8" bestFit="1" customWidth="1"/>
    <col min="7941" max="7941" width="18.140625" style="8" customWidth="1"/>
    <col min="7942" max="7942" width="2.7109375" style="8" customWidth="1"/>
    <col min="7943" max="7943" width="70.140625" style="8" customWidth="1"/>
    <col min="7944" max="7944" width="70.28515625" style="8" customWidth="1"/>
    <col min="7945" max="7945" width="35.85546875" style="8" customWidth="1"/>
    <col min="7946" max="7946" width="19.28515625" style="8" customWidth="1"/>
    <col min="7947" max="7947" width="9.140625" style="8" customWidth="1"/>
    <col min="7948" max="7948" width="13.42578125" style="8" customWidth="1"/>
    <col min="7949" max="8193" width="9.140625" style="8"/>
    <col min="8194" max="8194" width="3.42578125" style="8" customWidth="1"/>
    <col min="8195" max="8195" width="67.28515625" style="8" bestFit="1" customWidth="1"/>
    <col min="8196" max="8196" width="2.28515625" style="8" bestFit="1" customWidth="1"/>
    <col min="8197" max="8197" width="18.140625" style="8" customWidth="1"/>
    <col min="8198" max="8198" width="2.7109375" style="8" customWidth="1"/>
    <col min="8199" max="8199" width="70.140625" style="8" customWidth="1"/>
    <col min="8200" max="8200" width="70.28515625" style="8" customWidth="1"/>
    <col min="8201" max="8201" width="35.85546875" style="8" customWidth="1"/>
    <col min="8202" max="8202" width="19.28515625" style="8" customWidth="1"/>
    <col min="8203" max="8203" width="9.140625" style="8" customWidth="1"/>
    <col min="8204" max="8204" width="13.42578125" style="8" customWidth="1"/>
    <col min="8205" max="8449" width="9.140625" style="8"/>
    <col min="8450" max="8450" width="3.42578125" style="8" customWidth="1"/>
    <col min="8451" max="8451" width="67.28515625" style="8" bestFit="1" customWidth="1"/>
    <col min="8452" max="8452" width="2.28515625" style="8" bestFit="1" customWidth="1"/>
    <col min="8453" max="8453" width="18.140625" style="8" customWidth="1"/>
    <col min="8454" max="8454" width="2.7109375" style="8" customWidth="1"/>
    <col min="8455" max="8455" width="70.140625" style="8" customWidth="1"/>
    <col min="8456" max="8456" width="70.28515625" style="8" customWidth="1"/>
    <col min="8457" max="8457" width="35.85546875" style="8" customWidth="1"/>
    <col min="8458" max="8458" width="19.28515625" style="8" customWidth="1"/>
    <col min="8459" max="8459" width="9.140625" style="8" customWidth="1"/>
    <col min="8460" max="8460" width="13.42578125" style="8" customWidth="1"/>
    <col min="8461" max="8705" width="9.140625" style="8"/>
    <col min="8706" max="8706" width="3.42578125" style="8" customWidth="1"/>
    <col min="8707" max="8707" width="67.28515625" style="8" bestFit="1" customWidth="1"/>
    <col min="8708" max="8708" width="2.28515625" style="8" bestFit="1" customWidth="1"/>
    <col min="8709" max="8709" width="18.140625" style="8" customWidth="1"/>
    <col min="8710" max="8710" width="2.7109375" style="8" customWidth="1"/>
    <col min="8711" max="8711" width="70.140625" style="8" customWidth="1"/>
    <col min="8712" max="8712" width="70.28515625" style="8" customWidth="1"/>
    <col min="8713" max="8713" width="35.85546875" style="8" customWidth="1"/>
    <col min="8714" max="8714" width="19.28515625" style="8" customWidth="1"/>
    <col min="8715" max="8715" width="9.140625" style="8" customWidth="1"/>
    <col min="8716" max="8716" width="13.42578125" style="8" customWidth="1"/>
    <col min="8717" max="8961" width="9.140625" style="8"/>
    <col min="8962" max="8962" width="3.42578125" style="8" customWidth="1"/>
    <col min="8963" max="8963" width="67.28515625" style="8" bestFit="1" customWidth="1"/>
    <col min="8964" max="8964" width="2.28515625" style="8" bestFit="1" customWidth="1"/>
    <col min="8965" max="8965" width="18.140625" style="8" customWidth="1"/>
    <col min="8966" max="8966" width="2.7109375" style="8" customWidth="1"/>
    <col min="8967" max="8967" width="70.140625" style="8" customWidth="1"/>
    <col min="8968" max="8968" width="70.28515625" style="8" customWidth="1"/>
    <col min="8969" max="8969" width="35.85546875" style="8" customWidth="1"/>
    <col min="8970" max="8970" width="19.28515625" style="8" customWidth="1"/>
    <col min="8971" max="8971" width="9.140625" style="8" customWidth="1"/>
    <col min="8972" max="8972" width="13.42578125" style="8" customWidth="1"/>
    <col min="8973" max="9217" width="9.140625" style="8"/>
    <col min="9218" max="9218" width="3.42578125" style="8" customWidth="1"/>
    <col min="9219" max="9219" width="67.28515625" style="8" bestFit="1" customWidth="1"/>
    <col min="9220" max="9220" width="2.28515625" style="8" bestFit="1" customWidth="1"/>
    <col min="9221" max="9221" width="18.140625" style="8" customWidth="1"/>
    <col min="9222" max="9222" width="2.7109375" style="8" customWidth="1"/>
    <col min="9223" max="9223" width="70.140625" style="8" customWidth="1"/>
    <col min="9224" max="9224" width="70.28515625" style="8" customWidth="1"/>
    <col min="9225" max="9225" width="35.85546875" style="8" customWidth="1"/>
    <col min="9226" max="9226" width="19.28515625" style="8" customWidth="1"/>
    <col min="9227" max="9227" width="9.140625" style="8" customWidth="1"/>
    <col min="9228" max="9228" width="13.42578125" style="8" customWidth="1"/>
    <col min="9229" max="9473" width="9.140625" style="8"/>
    <col min="9474" max="9474" width="3.42578125" style="8" customWidth="1"/>
    <col min="9475" max="9475" width="67.28515625" style="8" bestFit="1" customWidth="1"/>
    <col min="9476" max="9476" width="2.28515625" style="8" bestFit="1" customWidth="1"/>
    <col min="9477" max="9477" width="18.140625" style="8" customWidth="1"/>
    <col min="9478" max="9478" width="2.7109375" style="8" customWidth="1"/>
    <col min="9479" max="9479" width="70.140625" style="8" customWidth="1"/>
    <col min="9480" max="9480" width="70.28515625" style="8" customWidth="1"/>
    <col min="9481" max="9481" width="35.85546875" style="8" customWidth="1"/>
    <col min="9482" max="9482" width="19.28515625" style="8" customWidth="1"/>
    <col min="9483" max="9483" width="9.140625" style="8" customWidth="1"/>
    <col min="9484" max="9484" width="13.42578125" style="8" customWidth="1"/>
    <col min="9485" max="9729" width="9.140625" style="8"/>
    <col min="9730" max="9730" width="3.42578125" style="8" customWidth="1"/>
    <col min="9731" max="9731" width="67.28515625" style="8" bestFit="1" customWidth="1"/>
    <col min="9732" max="9732" width="2.28515625" style="8" bestFit="1" customWidth="1"/>
    <col min="9733" max="9733" width="18.140625" style="8" customWidth="1"/>
    <col min="9734" max="9734" width="2.7109375" style="8" customWidth="1"/>
    <col min="9735" max="9735" width="70.140625" style="8" customWidth="1"/>
    <col min="9736" max="9736" width="70.28515625" style="8" customWidth="1"/>
    <col min="9737" max="9737" width="35.85546875" style="8" customWidth="1"/>
    <col min="9738" max="9738" width="19.28515625" style="8" customWidth="1"/>
    <col min="9739" max="9739" width="9.140625" style="8" customWidth="1"/>
    <col min="9740" max="9740" width="13.42578125" style="8" customWidth="1"/>
    <col min="9741" max="9985" width="9.140625" style="8"/>
    <col min="9986" max="9986" width="3.42578125" style="8" customWidth="1"/>
    <col min="9987" max="9987" width="67.28515625" style="8" bestFit="1" customWidth="1"/>
    <col min="9988" max="9988" width="2.28515625" style="8" bestFit="1" customWidth="1"/>
    <col min="9989" max="9989" width="18.140625" style="8" customWidth="1"/>
    <col min="9990" max="9990" width="2.7109375" style="8" customWidth="1"/>
    <col min="9991" max="9991" width="70.140625" style="8" customWidth="1"/>
    <col min="9992" max="9992" width="70.28515625" style="8" customWidth="1"/>
    <col min="9993" max="9993" width="35.85546875" style="8" customWidth="1"/>
    <col min="9994" max="9994" width="19.28515625" style="8" customWidth="1"/>
    <col min="9995" max="9995" width="9.140625" style="8" customWidth="1"/>
    <col min="9996" max="9996" width="13.42578125" style="8" customWidth="1"/>
    <col min="9997" max="10241" width="9.140625" style="8"/>
    <col min="10242" max="10242" width="3.42578125" style="8" customWidth="1"/>
    <col min="10243" max="10243" width="67.28515625" style="8" bestFit="1" customWidth="1"/>
    <col min="10244" max="10244" width="2.28515625" style="8" bestFit="1" customWidth="1"/>
    <col min="10245" max="10245" width="18.140625" style="8" customWidth="1"/>
    <col min="10246" max="10246" width="2.7109375" style="8" customWidth="1"/>
    <col min="10247" max="10247" width="70.140625" style="8" customWidth="1"/>
    <col min="10248" max="10248" width="70.28515625" style="8" customWidth="1"/>
    <col min="10249" max="10249" width="35.85546875" style="8" customWidth="1"/>
    <col min="10250" max="10250" width="19.28515625" style="8" customWidth="1"/>
    <col min="10251" max="10251" width="9.140625" style="8" customWidth="1"/>
    <col min="10252" max="10252" width="13.42578125" style="8" customWidth="1"/>
    <col min="10253" max="10497" width="9.140625" style="8"/>
    <col min="10498" max="10498" width="3.42578125" style="8" customWidth="1"/>
    <col min="10499" max="10499" width="67.28515625" style="8" bestFit="1" customWidth="1"/>
    <col min="10500" max="10500" width="2.28515625" style="8" bestFit="1" customWidth="1"/>
    <col min="10501" max="10501" width="18.140625" style="8" customWidth="1"/>
    <col min="10502" max="10502" width="2.7109375" style="8" customWidth="1"/>
    <col min="10503" max="10503" width="70.140625" style="8" customWidth="1"/>
    <col min="10504" max="10504" width="70.28515625" style="8" customWidth="1"/>
    <col min="10505" max="10505" width="35.85546875" style="8" customWidth="1"/>
    <col min="10506" max="10506" width="19.28515625" style="8" customWidth="1"/>
    <col min="10507" max="10507" width="9.140625" style="8" customWidth="1"/>
    <col min="10508" max="10508" width="13.42578125" style="8" customWidth="1"/>
    <col min="10509" max="10753" width="9.140625" style="8"/>
    <col min="10754" max="10754" width="3.42578125" style="8" customWidth="1"/>
    <col min="10755" max="10755" width="67.28515625" style="8" bestFit="1" customWidth="1"/>
    <col min="10756" max="10756" width="2.28515625" style="8" bestFit="1" customWidth="1"/>
    <col min="10757" max="10757" width="18.140625" style="8" customWidth="1"/>
    <col min="10758" max="10758" width="2.7109375" style="8" customWidth="1"/>
    <col min="10759" max="10759" width="70.140625" style="8" customWidth="1"/>
    <col min="10760" max="10760" width="70.28515625" style="8" customWidth="1"/>
    <col min="10761" max="10761" width="35.85546875" style="8" customWidth="1"/>
    <col min="10762" max="10762" width="19.28515625" style="8" customWidth="1"/>
    <col min="10763" max="10763" width="9.140625" style="8" customWidth="1"/>
    <col min="10764" max="10764" width="13.42578125" style="8" customWidth="1"/>
    <col min="10765" max="11009" width="9.140625" style="8"/>
    <col min="11010" max="11010" width="3.42578125" style="8" customWidth="1"/>
    <col min="11011" max="11011" width="67.28515625" style="8" bestFit="1" customWidth="1"/>
    <col min="11012" max="11012" width="2.28515625" style="8" bestFit="1" customWidth="1"/>
    <col min="11013" max="11013" width="18.140625" style="8" customWidth="1"/>
    <col min="11014" max="11014" width="2.7109375" style="8" customWidth="1"/>
    <col min="11015" max="11015" width="70.140625" style="8" customWidth="1"/>
    <col min="11016" max="11016" width="70.28515625" style="8" customWidth="1"/>
    <col min="11017" max="11017" width="35.85546875" style="8" customWidth="1"/>
    <col min="11018" max="11018" width="19.28515625" style="8" customWidth="1"/>
    <col min="11019" max="11019" width="9.140625" style="8" customWidth="1"/>
    <col min="11020" max="11020" width="13.42578125" style="8" customWidth="1"/>
    <col min="11021" max="11265" width="9.140625" style="8"/>
    <col min="11266" max="11266" width="3.42578125" style="8" customWidth="1"/>
    <col min="11267" max="11267" width="67.28515625" style="8" bestFit="1" customWidth="1"/>
    <col min="11268" max="11268" width="2.28515625" style="8" bestFit="1" customWidth="1"/>
    <col min="11269" max="11269" width="18.140625" style="8" customWidth="1"/>
    <col min="11270" max="11270" width="2.7109375" style="8" customWidth="1"/>
    <col min="11271" max="11271" width="70.140625" style="8" customWidth="1"/>
    <col min="11272" max="11272" width="70.28515625" style="8" customWidth="1"/>
    <col min="11273" max="11273" width="35.85546875" style="8" customWidth="1"/>
    <col min="11274" max="11274" width="19.28515625" style="8" customWidth="1"/>
    <col min="11275" max="11275" width="9.140625" style="8" customWidth="1"/>
    <col min="11276" max="11276" width="13.42578125" style="8" customWidth="1"/>
    <col min="11277" max="11521" width="9.140625" style="8"/>
    <col min="11522" max="11522" width="3.42578125" style="8" customWidth="1"/>
    <col min="11523" max="11523" width="67.28515625" style="8" bestFit="1" customWidth="1"/>
    <col min="11524" max="11524" width="2.28515625" style="8" bestFit="1" customWidth="1"/>
    <col min="11525" max="11525" width="18.140625" style="8" customWidth="1"/>
    <col min="11526" max="11526" width="2.7109375" style="8" customWidth="1"/>
    <col min="11527" max="11527" width="70.140625" style="8" customWidth="1"/>
    <col min="11528" max="11528" width="70.28515625" style="8" customWidth="1"/>
    <col min="11529" max="11529" width="35.85546875" style="8" customWidth="1"/>
    <col min="11530" max="11530" width="19.28515625" style="8" customWidth="1"/>
    <col min="11531" max="11531" width="9.140625" style="8" customWidth="1"/>
    <col min="11532" max="11532" width="13.42578125" style="8" customWidth="1"/>
    <col min="11533" max="11777" width="9.140625" style="8"/>
    <col min="11778" max="11778" width="3.42578125" style="8" customWidth="1"/>
    <col min="11779" max="11779" width="67.28515625" style="8" bestFit="1" customWidth="1"/>
    <col min="11780" max="11780" width="2.28515625" style="8" bestFit="1" customWidth="1"/>
    <col min="11781" max="11781" width="18.140625" style="8" customWidth="1"/>
    <col min="11782" max="11782" width="2.7109375" style="8" customWidth="1"/>
    <col min="11783" max="11783" width="70.140625" style="8" customWidth="1"/>
    <col min="11784" max="11784" width="70.28515625" style="8" customWidth="1"/>
    <col min="11785" max="11785" width="35.85546875" style="8" customWidth="1"/>
    <col min="11786" max="11786" width="19.28515625" style="8" customWidth="1"/>
    <col min="11787" max="11787" width="9.140625" style="8" customWidth="1"/>
    <col min="11788" max="11788" width="13.42578125" style="8" customWidth="1"/>
    <col min="11789" max="12033" width="9.140625" style="8"/>
    <col min="12034" max="12034" width="3.42578125" style="8" customWidth="1"/>
    <col min="12035" max="12035" width="67.28515625" style="8" bestFit="1" customWidth="1"/>
    <col min="12036" max="12036" width="2.28515625" style="8" bestFit="1" customWidth="1"/>
    <col min="12037" max="12037" width="18.140625" style="8" customWidth="1"/>
    <col min="12038" max="12038" width="2.7109375" style="8" customWidth="1"/>
    <col min="12039" max="12039" width="70.140625" style="8" customWidth="1"/>
    <col min="12040" max="12040" width="70.28515625" style="8" customWidth="1"/>
    <col min="12041" max="12041" width="35.85546875" style="8" customWidth="1"/>
    <col min="12042" max="12042" width="19.28515625" style="8" customWidth="1"/>
    <col min="12043" max="12043" width="9.140625" style="8" customWidth="1"/>
    <col min="12044" max="12044" width="13.42578125" style="8" customWidth="1"/>
    <col min="12045" max="12289" width="9.140625" style="8"/>
    <col min="12290" max="12290" width="3.42578125" style="8" customWidth="1"/>
    <col min="12291" max="12291" width="67.28515625" style="8" bestFit="1" customWidth="1"/>
    <col min="12292" max="12292" width="2.28515625" style="8" bestFit="1" customWidth="1"/>
    <col min="12293" max="12293" width="18.140625" style="8" customWidth="1"/>
    <col min="12294" max="12294" width="2.7109375" style="8" customWidth="1"/>
    <col min="12295" max="12295" width="70.140625" style="8" customWidth="1"/>
    <col min="12296" max="12296" width="70.28515625" style="8" customWidth="1"/>
    <col min="12297" max="12297" width="35.85546875" style="8" customWidth="1"/>
    <col min="12298" max="12298" width="19.28515625" style="8" customWidth="1"/>
    <col min="12299" max="12299" width="9.140625" style="8" customWidth="1"/>
    <col min="12300" max="12300" width="13.42578125" style="8" customWidth="1"/>
    <col min="12301" max="12545" width="9.140625" style="8"/>
    <col min="12546" max="12546" width="3.42578125" style="8" customWidth="1"/>
    <col min="12547" max="12547" width="67.28515625" style="8" bestFit="1" customWidth="1"/>
    <col min="12548" max="12548" width="2.28515625" style="8" bestFit="1" customWidth="1"/>
    <col min="12549" max="12549" width="18.140625" style="8" customWidth="1"/>
    <col min="12550" max="12550" width="2.7109375" style="8" customWidth="1"/>
    <col min="12551" max="12551" width="70.140625" style="8" customWidth="1"/>
    <col min="12552" max="12552" width="70.28515625" style="8" customWidth="1"/>
    <col min="12553" max="12553" width="35.85546875" style="8" customWidth="1"/>
    <col min="12554" max="12554" width="19.28515625" style="8" customWidth="1"/>
    <col min="12555" max="12555" width="9.140625" style="8" customWidth="1"/>
    <col min="12556" max="12556" width="13.42578125" style="8" customWidth="1"/>
    <col min="12557" max="12801" width="9.140625" style="8"/>
    <col min="12802" max="12802" width="3.42578125" style="8" customWidth="1"/>
    <col min="12803" max="12803" width="67.28515625" style="8" bestFit="1" customWidth="1"/>
    <col min="12804" max="12804" width="2.28515625" style="8" bestFit="1" customWidth="1"/>
    <col min="12805" max="12805" width="18.140625" style="8" customWidth="1"/>
    <col min="12806" max="12806" width="2.7109375" style="8" customWidth="1"/>
    <col min="12807" max="12807" width="70.140625" style="8" customWidth="1"/>
    <col min="12808" max="12808" width="70.28515625" style="8" customWidth="1"/>
    <col min="12809" max="12809" width="35.85546875" style="8" customWidth="1"/>
    <col min="12810" max="12810" width="19.28515625" style="8" customWidth="1"/>
    <col min="12811" max="12811" width="9.140625" style="8" customWidth="1"/>
    <col min="12812" max="12812" width="13.42578125" style="8" customWidth="1"/>
    <col min="12813" max="13057" width="9.140625" style="8"/>
    <col min="13058" max="13058" width="3.42578125" style="8" customWidth="1"/>
    <col min="13059" max="13059" width="67.28515625" style="8" bestFit="1" customWidth="1"/>
    <col min="13060" max="13060" width="2.28515625" style="8" bestFit="1" customWidth="1"/>
    <col min="13061" max="13061" width="18.140625" style="8" customWidth="1"/>
    <col min="13062" max="13062" width="2.7109375" style="8" customWidth="1"/>
    <col min="13063" max="13063" width="70.140625" style="8" customWidth="1"/>
    <col min="13064" max="13064" width="70.28515625" style="8" customWidth="1"/>
    <col min="13065" max="13065" width="35.85546875" style="8" customWidth="1"/>
    <col min="13066" max="13066" width="19.28515625" style="8" customWidth="1"/>
    <col min="13067" max="13067" width="9.140625" style="8" customWidth="1"/>
    <col min="13068" max="13068" width="13.42578125" style="8" customWidth="1"/>
    <col min="13069" max="13313" width="9.140625" style="8"/>
    <col min="13314" max="13314" width="3.42578125" style="8" customWidth="1"/>
    <col min="13315" max="13315" width="67.28515625" style="8" bestFit="1" customWidth="1"/>
    <col min="13316" max="13316" width="2.28515625" style="8" bestFit="1" customWidth="1"/>
    <col min="13317" max="13317" width="18.140625" style="8" customWidth="1"/>
    <col min="13318" max="13318" width="2.7109375" style="8" customWidth="1"/>
    <col min="13319" max="13319" width="70.140625" style="8" customWidth="1"/>
    <col min="13320" max="13320" width="70.28515625" style="8" customWidth="1"/>
    <col min="13321" max="13321" width="35.85546875" style="8" customWidth="1"/>
    <col min="13322" max="13322" width="19.28515625" style="8" customWidth="1"/>
    <col min="13323" max="13323" width="9.140625" style="8" customWidth="1"/>
    <col min="13324" max="13324" width="13.42578125" style="8" customWidth="1"/>
    <col min="13325" max="13569" width="9.140625" style="8"/>
    <col min="13570" max="13570" width="3.42578125" style="8" customWidth="1"/>
    <col min="13571" max="13571" width="67.28515625" style="8" bestFit="1" customWidth="1"/>
    <col min="13572" max="13572" width="2.28515625" style="8" bestFit="1" customWidth="1"/>
    <col min="13573" max="13573" width="18.140625" style="8" customWidth="1"/>
    <col min="13574" max="13574" width="2.7109375" style="8" customWidth="1"/>
    <col min="13575" max="13575" width="70.140625" style="8" customWidth="1"/>
    <col min="13576" max="13576" width="70.28515625" style="8" customWidth="1"/>
    <col min="13577" max="13577" width="35.85546875" style="8" customWidth="1"/>
    <col min="13578" max="13578" width="19.28515625" style="8" customWidth="1"/>
    <col min="13579" max="13579" width="9.140625" style="8" customWidth="1"/>
    <col min="13580" max="13580" width="13.42578125" style="8" customWidth="1"/>
    <col min="13581" max="13825" width="9.140625" style="8"/>
    <col min="13826" max="13826" width="3.42578125" style="8" customWidth="1"/>
    <col min="13827" max="13827" width="67.28515625" style="8" bestFit="1" customWidth="1"/>
    <col min="13828" max="13828" width="2.28515625" style="8" bestFit="1" customWidth="1"/>
    <col min="13829" max="13829" width="18.140625" style="8" customWidth="1"/>
    <col min="13830" max="13830" width="2.7109375" style="8" customWidth="1"/>
    <col min="13831" max="13831" width="70.140625" style="8" customWidth="1"/>
    <col min="13832" max="13832" width="70.28515625" style="8" customWidth="1"/>
    <col min="13833" max="13833" width="35.85546875" style="8" customWidth="1"/>
    <col min="13834" max="13834" width="19.28515625" style="8" customWidth="1"/>
    <col min="13835" max="13835" width="9.140625" style="8" customWidth="1"/>
    <col min="13836" max="13836" width="13.42578125" style="8" customWidth="1"/>
    <col min="13837" max="14081" width="9.140625" style="8"/>
    <col min="14082" max="14082" width="3.42578125" style="8" customWidth="1"/>
    <col min="14083" max="14083" width="67.28515625" style="8" bestFit="1" customWidth="1"/>
    <col min="14084" max="14084" width="2.28515625" style="8" bestFit="1" customWidth="1"/>
    <col min="14085" max="14085" width="18.140625" style="8" customWidth="1"/>
    <col min="14086" max="14086" width="2.7109375" style="8" customWidth="1"/>
    <col min="14087" max="14087" width="70.140625" style="8" customWidth="1"/>
    <col min="14088" max="14088" width="70.28515625" style="8" customWidth="1"/>
    <col min="14089" max="14089" width="35.85546875" style="8" customWidth="1"/>
    <col min="14090" max="14090" width="19.28515625" style="8" customWidth="1"/>
    <col min="14091" max="14091" width="9.140625" style="8" customWidth="1"/>
    <col min="14092" max="14092" width="13.42578125" style="8" customWidth="1"/>
    <col min="14093" max="14337" width="9.140625" style="8"/>
    <col min="14338" max="14338" width="3.42578125" style="8" customWidth="1"/>
    <col min="14339" max="14339" width="67.28515625" style="8" bestFit="1" customWidth="1"/>
    <col min="14340" max="14340" width="2.28515625" style="8" bestFit="1" customWidth="1"/>
    <col min="14341" max="14341" width="18.140625" style="8" customWidth="1"/>
    <col min="14342" max="14342" width="2.7109375" style="8" customWidth="1"/>
    <col min="14343" max="14343" width="70.140625" style="8" customWidth="1"/>
    <col min="14344" max="14344" width="70.28515625" style="8" customWidth="1"/>
    <col min="14345" max="14345" width="35.85546875" style="8" customWidth="1"/>
    <col min="14346" max="14346" width="19.28515625" style="8" customWidth="1"/>
    <col min="14347" max="14347" width="9.140625" style="8" customWidth="1"/>
    <col min="14348" max="14348" width="13.42578125" style="8" customWidth="1"/>
    <col min="14349" max="14593" width="9.140625" style="8"/>
    <col min="14594" max="14594" width="3.42578125" style="8" customWidth="1"/>
    <col min="14595" max="14595" width="67.28515625" style="8" bestFit="1" customWidth="1"/>
    <col min="14596" max="14596" width="2.28515625" style="8" bestFit="1" customWidth="1"/>
    <col min="14597" max="14597" width="18.140625" style="8" customWidth="1"/>
    <col min="14598" max="14598" width="2.7109375" style="8" customWidth="1"/>
    <col min="14599" max="14599" width="70.140625" style="8" customWidth="1"/>
    <col min="14600" max="14600" width="70.28515625" style="8" customWidth="1"/>
    <col min="14601" max="14601" width="35.85546875" style="8" customWidth="1"/>
    <col min="14602" max="14602" width="19.28515625" style="8" customWidth="1"/>
    <col min="14603" max="14603" width="9.140625" style="8" customWidth="1"/>
    <col min="14604" max="14604" width="13.42578125" style="8" customWidth="1"/>
    <col min="14605" max="14849" width="9.140625" style="8"/>
    <col min="14850" max="14850" width="3.42578125" style="8" customWidth="1"/>
    <col min="14851" max="14851" width="67.28515625" style="8" bestFit="1" customWidth="1"/>
    <col min="14852" max="14852" width="2.28515625" style="8" bestFit="1" customWidth="1"/>
    <col min="14853" max="14853" width="18.140625" style="8" customWidth="1"/>
    <col min="14854" max="14854" width="2.7109375" style="8" customWidth="1"/>
    <col min="14855" max="14855" width="70.140625" style="8" customWidth="1"/>
    <col min="14856" max="14856" width="70.28515625" style="8" customWidth="1"/>
    <col min="14857" max="14857" width="35.85546875" style="8" customWidth="1"/>
    <col min="14858" max="14858" width="19.28515625" style="8" customWidth="1"/>
    <col min="14859" max="14859" width="9.140625" style="8" customWidth="1"/>
    <col min="14860" max="14860" width="13.42578125" style="8" customWidth="1"/>
    <col min="14861" max="15105" width="9.140625" style="8"/>
    <col min="15106" max="15106" width="3.42578125" style="8" customWidth="1"/>
    <col min="15107" max="15107" width="67.28515625" style="8" bestFit="1" customWidth="1"/>
    <col min="15108" max="15108" width="2.28515625" style="8" bestFit="1" customWidth="1"/>
    <col min="15109" max="15109" width="18.140625" style="8" customWidth="1"/>
    <col min="15110" max="15110" width="2.7109375" style="8" customWidth="1"/>
    <col min="15111" max="15111" width="70.140625" style="8" customWidth="1"/>
    <col min="15112" max="15112" width="70.28515625" style="8" customWidth="1"/>
    <col min="15113" max="15113" width="35.85546875" style="8" customWidth="1"/>
    <col min="15114" max="15114" width="19.28515625" style="8" customWidth="1"/>
    <col min="15115" max="15115" width="9.140625" style="8" customWidth="1"/>
    <col min="15116" max="15116" width="13.42578125" style="8" customWidth="1"/>
    <col min="15117" max="15361" width="9.140625" style="8"/>
    <col min="15362" max="15362" width="3.42578125" style="8" customWidth="1"/>
    <col min="15363" max="15363" width="67.28515625" style="8" bestFit="1" customWidth="1"/>
    <col min="15364" max="15364" width="2.28515625" style="8" bestFit="1" customWidth="1"/>
    <col min="15365" max="15365" width="18.140625" style="8" customWidth="1"/>
    <col min="15366" max="15366" width="2.7109375" style="8" customWidth="1"/>
    <col min="15367" max="15367" width="70.140625" style="8" customWidth="1"/>
    <col min="15368" max="15368" width="70.28515625" style="8" customWidth="1"/>
    <col min="15369" max="15369" width="35.85546875" style="8" customWidth="1"/>
    <col min="15370" max="15370" width="19.28515625" style="8" customWidth="1"/>
    <col min="15371" max="15371" width="9.140625" style="8" customWidth="1"/>
    <col min="15372" max="15372" width="13.42578125" style="8" customWidth="1"/>
    <col min="15373" max="15617" width="9.140625" style="8"/>
    <col min="15618" max="15618" width="3.42578125" style="8" customWidth="1"/>
    <col min="15619" max="15619" width="67.28515625" style="8" bestFit="1" customWidth="1"/>
    <col min="15620" max="15620" width="2.28515625" style="8" bestFit="1" customWidth="1"/>
    <col min="15621" max="15621" width="18.140625" style="8" customWidth="1"/>
    <col min="15622" max="15622" width="2.7109375" style="8" customWidth="1"/>
    <col min="15623" max="15623" width="70.140625" style="8" customWidth="1"/>
    <col min="15624" max="15624" width="70.28515625" style="8" customWidth="1"/>
    <col min="15625" max="15625" width="35.85546875" style="8" customWidth="1"/>
    <col min="15626" max="15626" width="19.28515625" style="8" customWidth="1"/>
    <col min="15627" max="15627" width="9.140625" style="8" customWidth="1"/>
    <col min="15628" max="15628" width="13.42578125" style="8" customWidth="1"/>
    <col min="15629" max="15873" width="9.140625" style="8"/>
    <col min="15874" max="15874" width="3.42578125" style="8" customWidth="1"/>
    <col min="15875" max="15875" width="67.28515625" style="8" bestFit="1" customWidth="1"/>
    <col min="15876" max="15876" width="2.28515625" style="8" bestFit="1" customWidth="1"/>
    <col min="15877" max="15877" width="18.140625" style="8" customWidth="1"/>
    <col min="15878" max="15878" width="2.7109375" style="8" customWidth="1"/>
    <col min="15879" max="15879" width="70.140625" style="8" customWidth="1"/>
    <col min="15880" max="15880" width="70.28515625" style="8" customWidth="1"/>
    <col min="15881" max="15881" width="35.85546875" style="8" customWidth="1"/>
    <col min="15882" max="15882" width="19.28515625" style="8" customWidth="1"/>
    <col min="15883" max="15883" width="9.140625" style="8" customWidth="1"/>
    <col min="15884" max="15884" width="13.42578125" style="8" customWidth="1"/>
    <col min="15885" max="16129" width="9.140625" style="8"/>
    <col min="16130" max="16130" width="3.42578125" style="8" customWidth="1"/>
    <col min="16131" max="16131" width="67.28515625" style="8" bestFit="1" customWidth="1"/>
    <col min="16132" max="16132" width="2.28515625" style="8" bestFit="1" customWidth="1"/>
    <col min="16133" max="16133" width="18.140625" style="8" customWidth="1"/>
    <col min="16134" max="16134" width="2.7109375" style="8" customWidth="1"/>
    <col min="16135" max="16135" width="70.140625" style="8" customWidth="1"/>
    <col min="16136" max="16136" width="70.28515625" style="8" customWidth="1"/>
    <col min="16137" max="16137" width="35.85546875" style="8" customWidth="1"/>
    <col min="16138" max="16138" width="19.28515625" style="8" customWidth="1"/>
    <col min="16139" max="16139" width="9.140625" style="8" customWidth="1"/>
    <col min="16140" max="16140" width="13.42578125" style="8" customWidth="1"/>
    <col min="16141" max="16384" width="9.140625" style="8"/>
  </cols>
  <sheetData>
    <row r="1" spans="2:12" ht="12.75" customHeight="1" x14ac:dyDescent="0.2">
      <c r="B1" s="71">
        <v>1</v>
      </c>
      <c r="C1" s="4" t="s">
        <v>1270</v>
      </c>
      <c r="D1" s="4" t="s">
        <v>1271</v>
      </c>
      <c r="E1" s="4" t="s">
        <v>1272</v>
      </c>
      <c r="F1" s="5" t="s">
        <v>1273</v>
      </c>
      <c r="G1" s="6" t="s">
        <v>1274</v>
      </c>
    </row>
    <row r="2" spans="2:12" ht="23.25" customHeight="1" x14ac:dyDescent="0.2">
      <c r="B2" s="71">
        <v>2</v>
      </c>
      <c r="C2" s="180" t="s">
        <v>1309</v>
      </c>
      <c r="D2" s="180"/>
      <c r="E2" s="180"/>
      <c r="F2" s="180"/>
      <c r="G2" s="181"/>
    </row>
    <row r="3" spans="2:12" ht="12.75" customHeight="1" x14ac:dyDescent="0.2">
      <c r="B3" s="71">
        <v>3</v>
      </c>
      <c r="C3" s="183" t="s">
        <v>1753</v>
      </c>
      <c r="D3" s="183"/>
      <c r="E3" s="183"/>
      <c r="F3" s="183"/>
      <c r="G3" s="184"/>
    </row>
    <row r="4" spans="2:12" ht="12.75" customHeight="1" x14ac:dyDescent="0.2">
      <c r="B4" s="71">
        <v>4</v>
      </c>
      <c r="C4" s="127" t="s">
        <v>1275</v>
      </c>
      <c r="D4" s="125"/>
      <c r="E4" s="126" t="s">
        <v>1276</v>
      </c>
      <c r="F4" s="128"/>
      <c r="G4" s="129" t="s">
        <v>1277</v>
      </c>
    </row>
    <row r="5" spans="2:12" ht="12.75" customHeight="1" x14ac:dyDescent="0.2">
      <c r="B5" s="71">
        <v>5</v>
      </c>
      <c r="C5" s="100" t="s">
        <v>1378</v>
      </c>
      <c r="D5" s="100"/>
      <c r="E5" s="101"/>
      <c r="F5" s="102"/>
      <c r="G5" s="103" t="s">
        <v>1745</v>
      </c>
      <c r="H5" s="9"/>
      <c r="K5" s="192" t="s">
        <v>1278</v>
      </c>
      <c r="L5" s="192"/>
    </row>
    <row r="6" spans="2:12" ht="12.75" customHeight="1" x14ac:dyDescent="0.2">
      <c r="B6" s="71">
        <v>6</v>
      </c>
      <c r="C6" s="10" t="s">
        <v>1279</v>
      </c>
      <c r="D6" s="10"/>
      <c r="E6" s="93">
        <v>3503.5</v>
      </c>
      <c r="F6" s="11"/>
      <c r="G6" s="12" t="s">
        <v>1280</v>
      </c>
      <c r="K6" s="13"/>
      <c r="L6" s="13"/>
    </row>
    <row r="7" spans="2:12" ht="12.75" customHeight="1" x14ac:dyDescent="0.2">
      <c r="B7" s="71">
        <v>7</v>
      </c>
      <c r="C7" s="10" t="s">
        <v>1281</v>
      </c>
      <c r="D7" s="10"/>
      <c r="E7" s="94">
        <v>0.57320000000000004</v>
      </c>
      <c r="F7" s="11"/>
      <c r="G7" s="12" t="s">
        <v>1282</v>
      </c>
      <c r="K7" s="13"/>
      <c r="L7" s="13"/>
    </row>
    <row r="8" spans="2:12" ht="12.75" customHeight="1" x14ac:dyDescent="0.2">
      <c r="B8" s="71">
        <v>8</v>
      </c>
      <c r="C8" s="10" t="s">
        <v>1283</v>
      </c>
      <c r="D8" s="10"/>
      <c r="E8" s="95">
        <v>3</v>
      </c>
      <c r="F8" s="11"/>
      <c r="G8" s="12" t="s">
        <v>1284</v>
      </c>
      <c r="K8" s="13"/>
      <c r="L8" s="13"/>
    </row>
    <row r="9" spans="2:12" ht="12.75" customHeight="1" x14ac:dyDescent="0.2">
      <c r="B9" s="71">
        <v>9</v>
      </c>
      <c r="C9" s="10" t="s">
        <v>1333</v>
      </c>
      <c r="D9" s="10"/>
      <c r="E9" s="95">
        <v>3</v>
      </c>
      <c r="F9" s="11"/>
      <c r="G9" s="12" t="s">
        <v>1750</v>
      </c>
      <c r="K9" s="13"/>
      <c r="L9" s="13"/>
    </row>
    <row r="10" spans="2:12" ht="12.75" customHeight="1" x14ac:dyDescent="0.2">
      <c r="B10" s="71">
        <v>10</v>
      </c>
      <c r="C10" s="10" t="s">
        <v>1362</v>
      </c>
      <c r="D10" s="10"/>
      <c r="E10" s="96" t="s">
        <v>1285</v>
      </c>
      <c r="F10" s="11"/>
      <c r="G10" s="12" t="s">
        <v>1284</v>
      </c>
      <c r="K10" s="14" t="s">
        <v>1286</v>
      </c>
      <c r="L10" s="14" t="s">
        <v>1285</v>
      </c>
    </row>
    <row r="11" spans="2:12" ht="12.75" customHeight="1" x14ac:dyDescent="0.2">
      <c r="B11" s="71">
        <v>11</v>
      </c>
      <c r="C11" s="10" t="s">
        <v>1287</v>
      </c>
      <c r="D11" s="10"/>
      <c r="E11" s="96">
        <v>16</v>
      </c>
      <c r="F11" s="11"/>
      <c r="G11" s="12" t="s">
        <v>1361</v>
      </c>
      <c r="K11" s="15"/>
      <c r="L11" s="15"/>
    </row>
    <row r="12" spans="2:12" ht="12.75" customHeight="1" x14ac:dyDescent="0.2">
      <c r="B12" s="71">
        <v>12</v>
      </c>
      <c r="C12" s="10" t="s">
        <v>1416</v>
      </c>
      <c r="D12" s="10"/>
      <c r="E12" s="97">
        <v>0</v>
      </c>
      <c r="F12" s="11"/>
      <c r="G12" s="12" t="s">
        <v>1288</v>
      </c>
    </row>
    <row r="13" spans="2:12" ht="12.75" customHeight="1" x14ac:dyDescent="0.2">
      <c r="B13" s="71">
        <v>13</v>
      </c>
      <c r="C13" s="10" t="s">
        <v>1417</v>
      </c>
      <c r="D13" s="10"/>
      <c r="E13" s="97">
        <v>0</v>
      </c>
      <c r="F13" s="11"/>
      <c r="G13" s="12" t="s">
        <v>1289</v>
      </c>
    </row>
    <row r="14" spans="2:12" ht="12.75" customHeight="1" x14ac:dyDescent="0.2">
      <c r="B14" s="71">
        <v>14</v>
      </c>
      <c r="C14" s="10" t="s">
        <v>1418</v>
      </c>
      <c r="D14" s="10"/>
      <c r="E14" s="96" t="s">
        <v>1285</v>
      </c>
      <c r="F14" s="16"/>
      <c r="G14" s="12" t="s">
        <v>1291</v>
      </c>
    </row>
    <row r="15" spans="2:12" ht="12.75" customHeight="1" x14ac:dyDescent="0.2">
      <c r="B15" s="71">
        <v>15</v>
      </c>
      <c r="C15" s="10" t="s">
        <v>1269</v>
      </c>
      <c r="D15" s="10"/>
      <c r="E15" s="96" t="s">
        <v>748</v>
      </c>
      <c r="F15" s="17"/>
      <c r="G15" s="12" t="s">
        <v>1292</v>
      </c>
    </row>
    <row r="16" spans="2:12" ht="12.75" customHeight="1" x14ac:dyDescent="0.2">
      <c r="B16" s="71">
        <v>16</v>
      </c>
      <c r="C16" s="100" t="s">
        <v>1296</v>
      </c>
      <c r="D16" s="100"/>
      <c r="E16" s="104"/>
      <c r="F16" s="102"/>
      <c r="G16" s="103" t="s">
        <v>1749</v>
      </c>
    </row>
    <row r="17" spans="1:8" ht="12.75" customHeight="1" x14ac:dyDescent="0.2">
      <c r="B17" s="71">
        <v>17</v>
      </c>
      <c r="C17" s="10" t="s">
        <v>1743</v>
      </c>
      <c r="D17" s="10"/>
      <c r="E17" s="20">
        <v>6223</v>
      </c>
      <c r="F17" s="16"/>
      <c r="G17" s="12" t="s">
        <v>1314</v>
      </c>
    </row>
    <row r="18" spans="1:8" ht="12.75" customHeight="1" x14ac:dyDescent="0.2">
      <c r="B18" s="71">
        <v>18</v>
      </c>
      <c r="C18" s="10" t="s">
        <v>1318</v>
      </c>
      <c r="D18" s="10"/>
      <c r="E18" s="20">
        <v>450</v>
      </c>
      <c r="F18" s="16"/>
      <c r="G18" s="12" t="s">
        <v>1312</v>
      </c>
    </row>
    <row r="19" spans="1:8" ht="12.75" customHeight="1" x14ac:dyDescent="0.2">
      <c r="B19" s="71">
        <v>19</v>
      </c>
      <c r="C19" s="10" t="s">
        <v>1319</v>
      </c>
      <c r="D19" s="10"/>
      <c r="E19" s="51">
        <v>30</v>
      </c>
      <c r="F19" s="16"/>
      <c r="G19" s="12" t="s">
        <v>1313</v>
      </c>
    </row>
    <row r="20" spans="1:8" ht="12.75" customHeight="1" x14ac:dyDescent="0.2">
      <c r="B20" s="71">
        <v>20</v>
      </c>
      <c r="C20" s="10" t="s">
        <v>1320</v>
      </c>
      <c r="D20" s="10"/>
      <c r="E20" s="50">
        <v>30000</v>
      </c>
      <c r="F20" s="16"/>
      <c r="G20" s="21" t="s">
        <v>1315</v>
      </c>
    </row>
    <row r="21" spans="1:8" ht="12.75" customHeight="1" x14ac:dyDescent="0.2">
      <c r="B21" s="71">
        <v>21</v>
      </c>
      <c r="C21" s="10" t="s">
        <v>1321</v>
      </c>
      <c r="D21" s="10"/>
      <c r="E21" s="22">
        <v>0.6</v>
      </c>
      <c r="F21" s="16"/>
      <c r="G21" s="21" t="s">
        <v>1316</v>
      </c>
    </row>
    <row r="22" spans="1:8" ht="12.75" customHeight="1" x14ac:dyDescent="0.2">
      <c r="B22" s="71">
        <v>22</v>
      </c>
      <c r="C22" s="10" t="s">
        <v>1322</v>
      </c>
      <c r="D22" s="10"/>
      <c r="E22" s="52">
        <v>19</v>
      </c>
      <c r="F22" s="16"/>
      <c r="G22" s="12" t="s">
        <v>1419</v>
      </c>
    </row>
    <row r="23" spans="1:8" ht="12.75" customHeight="1" x14ac:dyDescent="0.2">
      <c r="B23" s="71">
        <v>23</v>
      </c>
      <c r="C23" s="10" t="s">
        <v>1345</v>
      </c>
      <c r="D23" s="10"/>
      <c r="E23" s="50">
        <v>450</v>
      </c>
      <c r="F23" s="16"/>
      <c r="G23" s="12" t="s">
        <v>1324</v>
      </c>
    </row>
    <row r="24" spans="1:8" ht="12.75" customHeight="1" x14ac:dyDescent="0.2">
      <c r="B24" s="71">
        <v>24</v>
      </c>
      <c r="C24" s="10" t="s">
        <v>1367</v>
      </c>
      <c r="D24" s="10"/>
      <c r="E24" s="53">
        <v>1.4</v>
      </c>
      <c r="F24" s="16"/>
      <c r="G24" s="12" t="s">
        <v>1420</v>
      </c>
    </row>
    <row r="25" spans="1:8" ht="12.75" customHeight="1" x14ac:dyDescent="0.2">
      <c r="B25" s="71">
        <v>25</v>
      </c>
      <c r="C25" s="10" t="s">
        <v>1329</v>
      </c>
      <c r="D25" s="10"/>
      <c r="E25" s="53">
        <v>2.11</v>
      </c>
      <c r="F25" s="16"/>
      <c r="G25" s="12" t="s">
        <v>1330</v>
      </c>
    </row>
    <row r="26" spans="1:8" ht="12.75" customHeight="1" x14ac:dyDescent="0.2">
      <c r="B26" s="71">
        <v>26</v>
      </c>
      <c r="C26" s="10" t="s">
        <v>1327</v>
      </c>
      <c r="D26" s="10"/>
      <c r="E26" s="53">
        <v>2.08</v>
      </c>
      <c r="F26" s="16"/>
      <c r="G26" s="12" t="s">
        <v>1422</v>
      </c>
    </row>
    <row r="27" spans="1:8" ht="12.75" customHeight="1" x14ac:dyDescent="0.2">
      <c r="B27" s="71">
        <v>27</v>
      </c>
      <c r="C27" s="10" t="s">
        <v>1328</v>
      </c>
      <c r="D27" s="10"/>
      <c r="E27" s="53">
        <v>1.75</v>
      </c>
      <c r="F27" s="16"/>
      <c r="G27" s="12" t="s">
        <v>1422</v>
      </c>
    </row>
    <row r="28" spans="1:8" ht="12.75" customHeight="1" x14ac:dyDescent="0.2">
      <c r="B28" s="71">
        <v>28</v>
      </c>
      <c r="C28" s="10" t="s">
        <v>1388</v>
      </c>
      <c r="D28" s="10"/>
      <c r="E28" s="53">
        <v>1.5</v>
      </c>
      <c r="F28" s="16"/>
      <c r="G28" s="12" t="s">
        <v>1421</v>
      </c>
    </row>
    <row r="29" spans="1:8" ht="12.75" customHeight="1" x14ac:dyDescent="0.2">
      <c r="B29" s="71">
        <v>29</v>
      </c>
      <c r="C29" s="100" t="s">
        <v>1293</v>
      </c>
      <c r="D29" s="105"/>
      <c r="E29" s="106"/>
      <c r="F29" s="107"/>
      <c r="G29" s="99" t="s">
        <v>1360</v>
      </c>
    </row>
    <row r="30" spans="1:8" s="49" customFormat="1" ht="45" customHeight="1" x14ac:dyDescent="0.2">
      <c r="A30" s="8"/>
      <c r="B30" s="71">
        <v>30</v>
      </c>
      <c r="C30" s="10" t="s">
        <v>1294</v>
      </c>
      <c r="D30" s="10"/>
      <c r="E30" s="18" t="str">
        <f>VLOOKUP(E15,'DRG table'!$B$12:$D$1269,3,FALSE)</f>
        <v>DISORDERS OF PANCREAS EXCEPT MALIGNANCY</v>
      </c>
      <c r="F30" s="17"/>
      <c r="G30" s="12" t="s">
        <v>1325</v>
      </c>
      <c r="H30" s="48"/>
    </row>
    <row r="31" spans="1:8" s="49" customFormat="1" ht="12.75" customHeight="1" x14ac:dyDescent="0.2">
      <c r="A31" s="8"/>
      <c r="B31" s="71">
        <v>31</v>
      </c>
      <c r="C31" s="10" t="s">
        <v>1326</v>
      </c>
      <c r="D31" s="10"/>
      <c r="E31" s="54">
        <f>VLOOKUP(E15,'DRG table'!$B$11:$D$1269,2,FALSE)</f>
        <v>282</v>
      </c>
      <c r="F31" s="17"/>
      <c r="G31" s="12" t="s">
        <v>1323</v>
      </c>
      <c r="H31" s="48"/>
    </row>
    <row r="32" spans="1:8" s="49" customFormat="1" ht="12.75" customHeight="1" x14ac:dyDescent="0.2">
      <c r="A32" s="8"/>
      <c r="B32" s="71">
        <v>32</v>
      </c>
      <c r="C32" s="10" t="s">
        <v>1331</v>
      </c>
      <c r="D32" s="10"/>
      <c r="E32" s="18" t="str">
        <f>IF(AND(E31&gt;=740,E31&lt;=776),1,"")</f>
        <v/>
      </c>
      <c r="F32" s="17"/>
      <c r="G32" s="12" t="s">
        <v>1406</v>
      </c>
      <c r="H32" s="48"/>
    </row>
    <row r="33" spans="1:8" s="49" customFormat="1" ht="12.75" customHeight="1" x14ac:dyDescent="0.2">
      <c r="A33" s="8"/>
      <c r="B33" s="71">
        <v>33</v>
      </c>
      <c r="C33" s="10" t="s">
        <v>1389</v>
      </c>
      <c r="D33" s="10"/>
      <c r="E33" s="18" t="str">
        <f>VLOOKUP(E15,'DRG table'!$B$12:$O$1269,14,FALSE)</f>
        <v>NA</v>
      </c>
      <c r="F33" s="17"/>
      <c r="G33" s="12"/>
      <c r="H33" s="48"/>
    </row>
    <row r="34" spans="1:8" ht="12.75" customHeight="1" x14ac:dyDescent="0.2">
      <c r="B34" s="71">
        <v>34</v>
      </c>
      <c r="C34" s="10" t="s">
        <v>1317</v>
      </c>
      <c r="D34" s="10"/>
      <c r="E34" s="18" t="str">
        <f>IF(E11&lt;21,VLOOKUP(E15,'DRG table'!$B$12:$N$1269,12,FALSE),VLOOKUP(E15,'DRG table'!$B$12:$N$1269,13,FALSE))</f>
        <v>Pediatric misc</v>
      </c>
      <c r="F34" s="17"/>
      <c r="G34" s="12" t="s">
        <v>1295</v>
      </c>
    </row>
    <row r="35" spans="1:8" ht="12.75" customHeight="1" x14ac:dyDescent="0.2">
      <c r="B35" s="71">
        <v>35</v>
      </c>
      <c r="C35" s="10" t="s">
        <v>1365</v>
      </c>
      <c r="D35" s="10"/>
      <c r="E35" s="19">
        <f>VLOOKUP(E15,'DRG table'!$B$11:$E$1269,4,FALSE)</f>
        <v>0.69640000000000002</v>
      </c>
      <c r="F35" s="17"/>
      <c r="G35" s="12" t="s">
        <v>1310</v>
      </c>
    </row>
    <row r="36" spans="1:8" ht="12.75" customHeight="1" x14ac:dyDescent="0.2">
      <c r="B36" s="71">
        <v>36</v>
      </c>
      <c r="C36" s="10" t="s">
        <v>1366</v>
      </c>
      <c r="D36" s="10"/>
      <c r="E36" s="172">
        <f>IF(E34="Neonate",ROUND((E35*E24),5),IF(E34="Obstetrics",ROUND((E35*E24),5),IF(E34="Normal newborn",ROUND((E35*E24),5),IF(E31=860,ROUND((E35*E25),5),IF(E33="T",ROUND((E35*E28),5),IF(AND(E32=1,E11&lt;=20),ROUND((E35*E26),5),IF(AND(E32=1,E11&gt;=21),ROUND((E35*E27),5),E35)))))))</f>
        <v>0.69640000000000002</v>
      </c>
      <c r="F36" s="17"/>
      <c r="G36" s="12" t="s">
        <v>1311</v>
      </c>
    </row>
    <row r="37" spans="1:8" ht="12.75" customHeight="1" x14ac:dyDescent="0.2">
      <c r="B37" s="71">
        <v>37</v>
      </c>
      <c r="C37" s="10" t="s">
        <v>1332</v>
      </c>
      <c r="D37" s="10"/>
      <c r="E37" s="55">
        <f>VLOOKUP(E15,'DRG table'!$B$12:$N$1269,11,FALSE)</f>
        <v>4.0999999999999996</v>
      </c>
      <c r="F37" s="17"/>
      <c r="G37" s="12" t="s">
        <v>1346</v>
      </c>
    </row>
    <row r="38" spans="1:8" ht="12.75" customHeight="1" x14ac:dyDescent="0.2">
      <c r="B38" s="71">
        <v>38</v>
      </c>
      <c r="C38" s="100" t="s">
        <v>1297</v>
      </c>
      <c r="D38" s="100"/>
      <c r="E38" s="101"/>
      <c r="F38" s="108"/>
      <c r="G38" s="109"/>
    </row>
    <row r="39" spans="1:8" ht="12.75" customHeight="1" x14ac:dyDescent="0.2">
      <c r="B39" s="71">
        <v>39</v>
      </c>
      <c r="C39" s="10" t="s">
        <v>1290</v>
      </c>
      <c r="D39" s="10"/>
      <c r="E39" s="23" t="str">
        <f>E14</f>
        <v>No</v>
      </c>
      <c r="F39" s="16"/>
      <c r="G39" s="12" t="s">
        <v>1380</v>
      </c>
    </row>
    <row r="40" spans="1:8" ht="12.75" customHeight="1" x14ac:dyDescent="0.2">
      <c r="B40" s="71">
        <v>40</v>
      </c>
      <c r="C40" s="10" t="s">
        <v>1347</v>
      </c>
      <c r="D40" s="10"/>
      <c r="E40" s="24" t="str">
        <f>IF(E9&gt;E19,"Yes","No")</f>
        <v>No</v>
      </c>
      <c r="F40" s="16"/>
      <c r="G40" s="12" t="s">
        <v>1381</v>
      </c>
    </row>
    <row r="41" spans="1:8" ht="12.75" customHeight="1" x14ac:dyDescent="0.2">
      <c r="B41" s="71">
        <v>41</v>
      </c>
      <c r="C41" s="10" t="s">
        <v>1359</v>
      </c>
      <c r="D41" s="10"/>
      <c r="E41" s="25" t="str">
        <f>IF(AND(E40="Yes",E39="Yes"),E8*E18,"")</f>
        <v/>
      </c>
      <c r="F41" s="16"/>
      <c r="G41" s="12" t="s">
        <v>1382</v>
      </c>
    </row>
    <row r="42" spans="1:8" ht="12.75" customHeight="1" x14ac:dyDescent="0.2">
      <c r="B42" s="71">
        <v>42</v>
      </c>
      <c r="C42" s="100" t="s">
        <v>1298</v>
      </c>
      <c r="D42" s="100"/>
      <c r="E42" s="101"/>
      <c r="F42" s="108"/>
      <c r="G42" s="109"/>
    </row>
    <row r="43" spans="1:8" ht="12.75" customHeight="1" x14ac:dyDescent="0.2">
      <c r="B43" s="71">
        <v>43</v>
      </c>
      <c r="C43" s="10" t="s">
        <v>1299</v>
      </c>
      <c r="D43" s="10"/>
      <c r="E43" s="61">
        <f>ROUND(IF(E39="No",E17*E36,""),2)</f>
        <v>4333.7</v>
      </c>
      <c r="F43" s="17"/>
      <c r="G43" s="26" t="s">
        <v>1393</v>
      </c>
    </row>
    <row r="44" spans="1:8" ht="12.75" customHeight="1" x14ac:dyDescent="0.2">
      <c r="B44" s="71">
        <v>44</v>
      </c>
      <c r="C44" s="100" t="s">
        <v>1300</v>
      </c>
      <c r="D44" s="100"/>
      <c r="E44" s="101"/>
      <c r="F44" s="108"/>
      <c r="G44" s="109"/>
    </row>
    <row r="45" spans="1:8" s="31" customFormat="1" ht="12.75" customHeight="1" x14ac:dyDescent="0.2">
      <c r="A45" s="8"/>
      <c r="B45" s="71">
        <v>45</v>
      </c>
      <c r="C45" s="27" t="s">
        <v>1301</v>
      </c>
      <c r="D45" s="27"/>
      <c r="E45" s="23" t="str">
        <f>E10</f>
        <v>No</v>
      </c>
      <c r="F45" s="28"/>
      <c r="G45" s="29" t="s">
        <v>1383</v>
      </c>
      <c r="H45" s="30"/>
    </row>
    <row r="46" spans="1:8" ht="12.75" customHeight="1" x14ac:dyDescent="0.2">
      <c r="B46" s="71">
        <v>46</v>
      </c>
      <c r="C46" s="10" t="s">
        <v>1348</v>
      </c>
      <c r="D46" s="10"/>
      <c r="E46" s="34">
        <f>IF(E45="Yes",ROUND((E43/E37)*(E9+1),2),0)</f>
        <v>0</v>
      </c>
      <c r="F46" s="17"/>
      <c r="G46" s="33" t="s">
        <v>1394</v>
      </c>
      <c r="H46" s="65"/>
    </row>
    <row r="47" spans="1:8" ht="12.75" customHeight="1" x14ac:dyDescent="0.2">
      <c r="B47" s="71">
        <v>47</v>
      </c>
      <c r="C47" s="10" t="s">
        <v>1356</v>
      </c>
      <c r="D47" s="10"/>
      <c r="E47" s="56" t="str">
        <f>IF(E46&gt;E43,"Transfer Adj does not apply",IF(E46=0,"NA","Transfer adj applied"))</f>
        <v>NA</v>
      </c>
      <c r="F47" s="17"/>
      <c r="G47" s="33" t="s">
        <v>1349</v>
      </c>
    </row>
    <row r="48" spans="1:8" ht="24" x14ac:dyDescent="0.2">
      <c r="B48" s="71">
        <v>48</v>
      </c>
      <c r="C48" s="10" t="s">
        <v>1357</v>
      </c>
      <c r="D48" s="10"/>
      <c r="E48" s="60">
        <f>IF(E47="Transfer Adj does not apply", E43,IF(E47="NA",E43,IF(AND(E47="Transfer Adjustment Applied",E46&gt;E43),E43,E46)))</f>
        <v>4333.7</v>
      </c>
      <c r="F48" s="17"/>
      <c r="G48" s="33" t="s">
        <v>1395</v>
      </c>
      <c r="H48" s="62"/>
    </row>
    <row r="49" spans="2:8" ht="12.75" customHeight="1" x14ac:dyDescent="0.2">
      <c r="B49" s="71">
        <v>49</v>
      </c>
      <c r="C49" s="100" t="s">
        <v>1334</v>
      </c>
      <c r="D49" s="100"/>
      <c r="E49" s="101"/>
      <c r="F49" s="108"/>
      <c r="G49" s="109"/>
    </row>
    <row r="50" spans="2:8" ht="12.75" customHeight="1" x14ac:dyDescent="0.2">
      <c r="B50" s="71">
        <v>50</v>
      </c>
      <c r="C50" s="10" t="s">
        <v>1337</v>
      </c>
      <c r="D50" s="57"/>
      <c r="E50" s="58" t="str">
        <f>IF(E32=1,"Day Outlier","Cost Outlier")</f>
        <v>Cost Outlier</v>
      </c>
      <c r="F50" s="16"/>
      <c r="G50" s="12" t="s">
        <v>1354</v>
      </c>
    </row>
    <row r="51" spans="2:8" ht="12.75" customHeight="1" x14ac:dyDescent="0.2">
      <c r="B51" s="71">
        <v>51</v>
      </c>
      <c r="C51" s="112" t="s">
        <v>1350</v>
      </c>
      <c r="D51" s="100"/>
      <c r="E51" s="101"/>
      <c r="F51" s="108"/>
      <c r="G51" s="109"/>
    </row>
    <row r="52" spans="2:8" ht="12.75" customHeight="1" x14ac:dyDescent="0.2">
      <c r="B52" s="71">
        <v>52</v>
      </c>
      <c r="C52" s="10" t="s">
        <v>1302</v>
      </c>
      <c r="D52" s="10"/>
      <c r="E52" s="32">
        <f>IF(E50="Cost Outlier",ROUND(E6*E7,2),"$0.00")</f>
        <v>2008.21</v>
      </c>
      <c r="F52" s="17"/>
      <c r="G52" s="33" t="s">
        <v>1384</v>
      </c>
    </row>
    <row r="53" spans="2:8" ht="12.75" customHeight="1" x14ac:dyDescent="0.2">
      <c r="B53" s="71">
        <v>53</v>
      </c>
      <c r="C53" s="10" t="s">
        <v>1377</v>
      </c>
      <c r="D53" s="10"/>
      <c r="E53" s="32">
        <f>IF(E47="Transfer adj Applied",E48-E52,E43-E52)</f>
        <v>2325.4899999999998</v>
      </c>
      <c r="F53" s="17"/>
      <c r="G53" s="33" t="s">
        <v>1744</v>
      </c>
    </row>
    <row r="54" spans="2:8" ht="12.75" customHeight="1" x14ac:dyDescent="0.2">
      <c r="B54" s="71">
        <v>54</v>
      </c>
      <c r="C54" s="10" t="s">
        <v>1352</v>
      </c>
      <c r="D54" s="10"/>
      <c r="E54" s="32">
        <f>IF(E53&lt;0,E53*(-1),0)</f>
        <v>0</v>
      </c>
      <c r="F54" s="17"/>
      <c r="G54" s="33" t="s">
        <v>1355</v>
      </c>
    </row>
    <row r="55" spans="2:8" ht="12.75" customHeight="1" x14ac:dyDescent="0.2">
      <c r="B55" s="71">
        <v>55</v>
      </c>
      <c r="C55" s="10" t="s">
        <v>1353</v>
      </c>
      <c r="D55" s="10"/>
      <c r="E55" s="34" t="str">
        <f>IF(AND(E54&gt;E20,E50="Cost Outlier"),"Yes","No")</f>
        <v>No</v>
      </c>
      <c r="F55" s="17"/>
      <c r="G55" s="35" t="s">
        <v>1396</v>
      </c>
    </row>
    <row r="56" spans="2:8" ht="12.75" customHeight="1" x14ac:dyDescent="0.2">
      <c r="B56" s="71">
        <v>56</v>
      </c>
      <c r="C56" s="10" t="s">
        <v>1351</v>
      </c>
      <c r="D56" s="10"/>
      <c r="E56" s="34" t="str">
        <f>IF(E55="Yes",E54-E20,"$0.00")</f>
        <v>$0.00</v>
      </c>
      <c r="F56" s="17"/>
      <c r="G56" s="35" t="s">
        <v>1397</v>
      </c>
    </row>
    <row r="57" spans="2:8" ht="12.75" customHeight="1" x14ac:dyDescent="0.2">
      <c r="B57" s="71">
        <v>57</v>
      </c>
      <c r="C57" s="10" t="s">
        <v>1335</v>
      </c>
      <c r="D57" s="10"/>
      <c r="E57" s="59">
        <f>IF(AND(E50="Cost Outlier",E55="Yes"),ROUND(E56*E21,2),0)</f>
        <v>0</v>
      </c>
      <c r="F57" s="17"/>
      <c r="G57" s="35" t="s">
        <v>1398</v>
      </c>
    </row>
    <row r="58" spans="2:8" ht="12.75" customHeight="1" x14ac:dyDescent="0.2">
      <c r="B58" s="71">
        <v>58</v>
      </c>
      <c r="C58" s="112" t="s">
        <v>1338</v>
      </c>
      <c r="D58" s="100"/>
      <c r="E58" s="100"/>
      <c r="F58" s="100"/>
      <c r="G58" s="110"/>
    </row>
    <row r="59" spans="2:8" ht="12.75" customHeight="1" x14ac:dyDescent="0.2">
      <c r="B59" s="71">
        <v>59</v>
      </c>
      <c r="C59" s="10" t="s">
        <v>1337</v>
      </c>
      <c r="D59" s="10"/>
      <c r="E59" s="58" t="str">
        <f>IF(E32=1,"Day Outlier","NA")</f>
        <v>NA</v>
      </c>
      <c r="F59" s="17"/>
      <c r="G59" s="33" t="s">
        <v>1336</v>
      </c>
    </row>
    <row r="60" spans="2:8" ht="12.75" customHeight="1" x14ac:dyDescent="0.2">
      <c r="B60" s="71">
        <v>60</v>
      </c>
      <c r="C60" s="10" t="s">
        <v>1339</v>
      </c>
      <c r="D60" s="10"/>
      <c r="E60" s="32" t="str">
        <f>IF(E9&gt;E22,"Yes","NA")</f>
        <v>NA</v>
      </c>
      <c r="F60" s="17"/>
      <c r="G60" s="33" t="s">
        <v>1385</v>
      </c>
    </row>
    <row r="61" spans="2:8" ht="12.75" customHeight="1" x14ac:dyDescent="0.2">
      <c r="B61" s="71">
        <v>61</v>
      </c>
      <c r="C61" s="10" t="s">
        <v>1340</v>
      </c>
      <c r="D61" s="10"/>
      <c r="E61" s="32">
        <f>IF(AND(E59="Day Outlier",E60="Yes"),ROUND((E9-E22)*E23,2),0)</f>
        <v>0</v>
      </c>
      <c r="F61" s="17"/>
      <c r="G61" s="33" t="s">
        <v>1386</v>
      </c>
    </row>
    <row r="62" spans="2:8" ht="12.75" customHeight="1" x14ac:dyDescent="0.2">
      <c r="B62" s="71">
        <v>62</v>
      </c>
      <c r="C62" s="112" t="s">
        <v>1341</v>
      </c>
      <c r="D62" s="100"/>
      <c r="E62" s="100"/>
      <c r="F62" s="100"/>
      <c r="G62" s="110"/>
    </row>
    <row r="63" spans="2:8" ht="12.75" customHeight="1" x14ac:dyDescent="0.2">
      <c r="B63" s="71">
        <v>63</v>
      </c>
      <c r="C63" s="10" t="s">
        <v>1342</v>
      </c>
      <c r="D63" s="10"/>
      <c r="E63" s="60">
        <f>(IF(AND(E57&gt;0,E61&gt;0),"Error",E48+E57+E61))</f>
        <v>4333.7</v>
      </c>
      <c r="F63" s="17"/>
      <c r="G63" s="33" t="s">
        <v>1399</v>
      </c>
      <c r="H63" s="63"/>
    </row>
    <row r="64" spans="2:8" ht="12.75" customHeight="1" x14ac:dyDescent="0.2">
      <c r="B64" s="71">
        <v>64</v>
      </c>
      <c r="C64" s="100" t="s">
        <v>1304</v>
      </c>
      <c r="D64" s="100"/>
      <c r="E64" s="101"/>
      <c r="F64" s="108"/>
      <c r="G64" s="109"/>
    </row>
    <row r="65" spans="1:8" ht="12.75" customHeight="1" x14ac:dyDescent="0.2">
      <c r="B65" s="71">
        <v>65</v>
      </c>
      <c r="C65" s="10" t="s">
        <v>1343</v>
      </c>
      <c r="D65" s="10"/>
      <c r="E65" s="32" t="str">
        <f>IF(E9&lt;E8,"Prorated Adjustment Applies","Bypass Prorated Adjustment")</f>
        <v>Bypass Prorated Adjustment</v>
      </c>
      <c r="F65" s="17"/>
      <c r="G65" s="33" t="s">
        <v>1741</v>
      </c>
    </row>
    <row r="66" spans="1:8" ht="12.75" customHeight="1" x14ac:dyDescent="0.2">
      <c r="B66" s="71">
        <v>66</v>
      </c>
      <c r="C66" s="10" t="s">
        <v>1358</v>
      </c>
      <c r="D66" s="10"/>
      <c r="E66" s="32" t="str">
        <f>IF(E65="Prorated Adjustment Applies",ROUND((E63/E37)*(E9+1),2),"No")</f>
        <v>No</v>
      </c>
      <c r="F66" s="17"/>
      <c r="G66" s="33" t="s">
        <v>1400</v>
      </c>
      <c r="H66" s="36"/>
    </row>
    <row r="67" spans="1:8" ht="12.75" customHeight="1" x14ac:dyDescent="0.2">
      <c r="B67" s="71">
        <v>67</v>
      </c>
      <c r="C67" s="10" t="s">
        <v>1305</v>
      </c>
      <c r="D67" s="10"/>
      <c r="E67" s="32">
        <f>IF(E66&gt;E63,E63,E66)</f>
        <v>4333.7</v>
      </c>
      <c r="F67" s="17"/>
      <c r="G67" s="33" t="s">
        <v>1401</v>
      </c>
    </row>
    <row r="68" spans="1:8" ht="12.75" customHeight="1" x14ac:dyDescent="0.2">
      <c r="B68" s="71">
        <v>68</v>
      </c>
      <c r="C68" s="112" t="s">
        <v>1344</v>
      </c>
      <c r="D68" s="100"/>
      <c r="E68" s="100"/>
      <c r="F68" s="100"/>
      <c r="G68" s="110"/>
    </row>
    <row r="69" spans="1:8" ht="12.75" customHeight="1" x14ac:dyDescent="0.2">
      <c r="B69" s="71">
        <v>69</v>
      </c>
      <c r="C69" s="10" t="s">
        <v>1303</v>
      </c>
      <c r="D69" s="10"/>
      <c r="E69" s="34">
        <f>E67</f>
        <v>4333.7</v>
      </c>
      <c r="F69" s="17"/>
      <c r="G69" s="35" t="s">
        <v>1402</v>
      </c>
    </row>
    <row r="70" spans="1:8" ht="12.75" customHeight="1" x14ac:dyDescent="0.2">
      <c r="B70" s="71">
        <v>70</v>
      </c>
      <c r="C70" s="98" t="s">
        <v>1306</v>
      </c>
      <c r="D70" s="105"/>
      <c r="E70" s="106"/>
      <c r="F70" s="107"/>
      <c r="G70" s="111"/>
    </row>
    <row r="71" spans="1:8" s="31" customFormat="1" ht="12.75" customHeight="1" x14ac:dyDescent="0.2">
      <c r="A71" s="8"/>
      <c r="B71" s="71">
        <v>71</v>
      </c>
      <c r="C71" s="37" t="s">
        <v>1414</v>
      </c>
      <c r="D71" s="37"/>
      <c r="E71" s="38">
        <v>0</v>
      </c>
      <c r="F71" s="28"/>
      <c r="G71" s="39" t="s">
        <v>1415</v>
      </c>
      <c r="H71" s="30"/>
    </row>
    <row r="72" spans="1:8" s="31" customFormat="1" ht="12.75" customHeight="1" x14ac:dyDescent="0.2">
      <c r="A72" s="8"/>
      <c r="B72" s="71">
        <v>72</v>
      </c>
      <c r="C72" s="37" t="s">
        <v>1307</v>
      </c>
      <c r="D72" s="37"/>
      <c r="E72" s="38">
        <f>IF(E39="Yes",E41,(E69+E71))</f>
        <v>4333.7</v>
      </c>
      <c r="F72" s="28"/>
      <c r="G72" s="40" t="s">
        <v>1403</v>
      </c>
      <c r="H72" s="30"/>
    </row>
    <row r="73" spans="1:8" ht="12.75" customHeight="1" x14ac:dyDescent="0.2">
      <c r="B73" s="71">
        <v>73</v>
      </c>
      <c r="C73" s="10" t="s">
        <v>1416</v>
      </c>
      <c r="D73" s="10"/>
      <c r="E73" s="34">
        <f>E12</f>
        <v>0</v>
      </c>
      <c r="F73" s="17"/>
      <c r="G73" s="40" t="s">
        <v>1404</v>
      </c>
    </row>
    <row r="74" spans="1:8" ht="12.75" customHeight="1" x14ac:dyDescent="0.2">
      <c r="B74" s="71">
        <v>74</v>
      </c>
      <c r="C74" s="10" t="s">
        <v>1417</v>
      </c>
      <c r="D74" s="10"/>
      <c r="E74" s="34">
        <f>E13</f>
        <v>0</v>
      </c>
      <c r="F74" s="17"/>
      <c r="G74" s="35" t="s">
        <v>1405</v>
      </c>
    </row>
    <row r="75" spans="1:8" ht="12.75" customHeight="1" x14ac:dyDescent="0.2">
      <c r="B75" s="165">
        <v>75</v>
      </c>
      <c r="C75" s="41" t="s">
        <v>1308</v>
      </c>
      <c r="D75" s="41"/>
      <c r="E75" s="42">
        <f>ROUND(IF((E72-E73-E74)&gt;0,E72-E73-E74,0),2)</f>
        <v>4333.7</v>
      </c>
      <c r="F75" s="43"/>
      <c r="G75" s="44" t="s">
        <v>1742</v>
      </c>
    </row>
    <row r="76" spans="1:8" ht="24" customHeight="1" x14ac:dyDescent="0.2">
      <c r="B76" s="193" t="s">
        <v>1752</v>
      </c>
      <c r="C76" s="194"/>
      <c r="D76" s="194"/>
      <c r="E76" s="194"/>
      <c r="F76" s="194"/>
      <c r="G76" s="195"/>
    </row>
    <row r="77" spans="1:8" ht="12.75" customHeight="1" x14ac:dyDescent="0.2">
      <c r="B77" s="166" t="s">
        <v>1751</v>
      </c>
      <c r="C77" s="64"/>
      <c r="D77" s="64"/>
      <c r="E77" s="66"/>
      <c r="F77" s="64"/>
      <c r="G77" s="67"/>
    </row>
  </sheetData>
  <mergeCells count="4">
    <mergeCell ref="K5:L5"/>
    <mergeCell ref="C2:G2"/>
    <mergeCell ref="C3:G3"/>
    <mergeCell ref="B76:G76"/>
  </mergeCells>
  <dataValidations count="3">
    <dataValidation type="list" allowBlank="1" showInputMessage="1" showErrorMessage="1" errorTitle="NICU Valid Input Values" error="Please enter Yes or No." sqref="WVM98306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formula1>NICU</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4:E65555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E131090:E131091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E196626:E196627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E262162:E262163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E327698:E327699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E393234:E393235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E458770:E458771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E524306:E524307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E589842:E589843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E655378:E655379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E720914:E720915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E786450:E786451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E851986:E851987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E917522:E917523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E983058:E983059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formula1>$K$10:$L$10</formula1>
    </dataValidation>
    <dataValidation type="whole" operator="lessThanOrEqual"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formula1>110</formula1>
    </dataValidation>
  </dataValidations>
  <pageMargins left="0.25" right="0.25" top="1" bottom="1" header="0.5" footer="0.5"/>
  <pageSetup scale="32" orientation="portrait" r:id="rId1"/>
  <headerFooter alignWithMargins="0">
    <oddFooter>&amp;R&amp;P</oddFooter>
  </headerFooter>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69"/>
  <sheetViews>
    <sheetView showGridLines="0" zoomScaleNormal="100" workbookViewId="0">
      <pane xSplit="4" ySplit="11" topLeftCell="E1153" activePane="bottomRight" state="frozen"/>
      <selection pane="topRight" activeCell="E1" sqref="E1"/>
      <selection pane="bottomLeft" activeCell="A11" sqref="A11"/>
      <selection pane="bottomRight" activeCell="D1163" sqref="D1163"/>
    </sheetView>
  </sheetViews>
  <sheetFormatPr defaultColWidth="9.140625" defaultRowHeight="13.5" x14ac:dyDescent="0.25"/>
  <cols>
    <col min="1" max="1" width="2.28515625" style="2" customWidth="1"/>
    <col min="2" max="2" width="6.42578125" style="2" customWidth="1"/>
    <col min="3" max="3" width="7.5703125" style="124" customWidth="1"/>
    <col min="4" max="4" width="38.42578125" style="2" customWidth="1"/>
    <col min="5" max="5" width="10.42578125" style="2" customWidth="1"/>
    <col min="6" max="6" width="9" style="2" customWidth="1"/>
    <col min="7" max="7" width="8.7109375" style="2" customWidth="1"/>
    <col min="8" max="8" width="8.5703125" style="2" customWidth="1"/>
    <col min="9" max="9" width="8" style="2" customWidth="1"/>
    <col min="10" max="10" width="11.7109375" style="2" customWidth="1"/>
    <col min="11" max="11" width="11.28515625" style="2" customWidth="1"/>
    <col min="12" max="12" width="7.5703125" style="2" customWidth="1"/>
    <col min="13" max="13" width="14.5703125" style="2" bestFit="1" customWidth="1"/>
    <col min="14" max="14" width="12.28515625" style="2" bestFit="1" customWidth="1"/>
    <col min="15" max="15" width="9.42578125" style="2" customWidth="1"/>
    <col min="16" max="16384" width="9.140625" style="2"/>
  </cols>
  <sheetData>
    <row r="1" spans="1:15" s="92" customFormat="1" ht="20.25" x14ac:dyDescent="0.3">
      <c r="A1" s="150" t="s">
        <v>1409</v>
      </c>
      <c r="B1" s="137"/>
      <c r="C1" s="138"/>
      <c r="D1" s="139"/>
      <c r="E1" s="139"/>
      <c r="F1" s="139"/>
      <c r="G1" s="140"/>
      <c r="H1" s="141"/>
      <c r="I1" s="141"/>
      <c r="J1" s="142"/>
      <c r="K1" s="142"/>
      <c r="L1" s="142"/>
      <c r="M1" s="142"/>
      <c r="N1" s="143"/>
      <c r="O1" s="156"/>
    </row>
    <row r="2" spans="1:15" s="86" customFormat="1" ht="11.25" customHeight="1" x14ac:dyDescent="0.3">
      <c r="A2" s="151"/>
      <c r="B2" s="115"/>
      <c r="C2" s="121"/>
      <c r="D2" s="116"/>
      <c r="E2" s="116"/>
      <c r="F2" s="116"/>
      <c r="G2" s="117"/>
      <c r="H2" s="118"/>
      <c r="I2" s="118"/>
      <c r="J2" s="119"/>
      <c r="K2" s="119"/>
      <c r="L2" s="119"/>
      <c r="M2" s="119"/>
      <c r="N2" s="120"/>
      <c r="O2" s="157"/>
    </row>
    <row r="3" spans="1:15" s="86" customFormat="1" ht="12.75" x14ac:dyDescent="0.2">
      <c r="A3" s="152" t="s">
        <v>1408</v>
      </c>
      <c r="B3" s="130"/>
      <c r="C3" s="122"/>
      <c r="D3" s="87"/>
      <c r="E3" s="87"/>
      <c r="F3" s="87"/>
      <c r="G3" s="84"/>
      <c r="H3" s="85"/>
      <c r="I3" s="85"/>
      <c r="N3" s="113"/>
      <c r="O3" s="158"/>
    </row>
    <row r="4" spans="1:15" s="80" customFormat="1" ht="12.75" x14ac:dyDescent="0.2">
      <c r="A4" s="162" t="s">
        <v>1748</v>
      </c>
      <c r="B4" s="163"/>
      <c r="C4" s="164"/>
      <c r="D4" s="86"/>
      <c r="F4" s="86"/>
      <c r="G4" s="82"/>
      <c r="H4" s="83"/>
      <c r="I4" s="83"/>
      <c r="N4" s="81"/>
      <c r="O4" s="159"/>
    </row>
    <row r="5" spans="1:15" s="80" customFormat="1" ht="12.75" x14ac:dyDescent="0.2">
      <c r="A5" s="153" t="s">
        <v>1410</v>
      </c>
      <c r="C5" s="91"/>
      <c r="G5" s="82"/>
      <c r="H5" s="83"/>
      <c r="I5" s="83"/>
      <c r="N5" s="81"/>
      <c r="O5" s="159"/>
    </row>
    <row r="6" spans="1:15" s="80" customFormat="1" ht="15.75" customHeight="1" x14ac:dyDescent="0.2">
      <c r="A6" s="196" t="s">
        <v>1412</v>
      </c>
      <c r="B6" s="197"/>
      <c r="C6" s="197"/>
      <c r="D6" s="197"/>
      <c r="E6" s="197"/>
      <c r="F6" s="197"/>
      <c r="G6" s="197"/>
      <c r="H6" s="197"/>
      <c r="I6" s="197"/>
      <c r="J6" s="197"/>
      <c r="K6" s="197"/>
      <c r="L6" s="197"/>
      <c r="M6" s="197"/>
      <c r="N6" s="197"/>
      <c r="O6" s="160"/>
    </row>
    <row r="7" spans="1:15" s="80" customFormat="1" ht="30.4" customHeight="1" x14ac:dyDescent="0.2">
      <c r="A7" s="196" t="s">
        <v>1413</v>
      </c>
      <c r="B7" s="197"/>
      <c r="C7" s="197"/>
      <c r="D7" s="197"/>
      <c r="E7" s="197"/>
      <c r="F7" s="197"/>
      <c r="G7" s="197"/>
      <c r="H7" s="197"/>
      <c r="I7" s="197"/>
      <c r="J7" s="197"/>
      <c r="K7" s="197"/>
      <c r="L7" s="197"/>
      <c r="M7" s="197"/>
      <c r="N7" s="197"/>
      <c r="O7" s="160"/>
    </row>
    <row r="8" spans="1:15" s="80" customFormat="1" ht="12.75" x14ac:dyDescent="0.2">
      <c r="A8" s="154" t="s">
        <v>1739</v>
      </c>
      <c r="B8" s="88"/>
      <c r="C8" s="123"/>
      <c r="D8" s="88"/>
      <c r="E8" s="88"/>
      <c r="F8" s="88"/>
      <c r="G8" s="89"/>
      <c r="H8" s="90"/>
      <c r="I8" s="90"/>
      <c r="N8" s="81"/>
      <c r="O8" s="159"/>
    </row>
    <row r="9" spans="1:15" s="80" customFormat="1" ht="58.9" customHeight="1" x14ac:dyDescent="0.2">
      <c r="A9" s="198" t="s">
        <v>1754</v>
      </c>
      <c r="B9" s="199"/>
      <c r="C9" s="199"/>
      <c r="D9" s="199"/>
      <c r="E9" s="199"/>
      <c r="F9" s="199"/>
      <c r="G9" s="199"/>
      <c r="H9" s="199"/>
      <c r="I9" s="199"/>
      <c r="J9" s="199"/>
      <c r="K9" s="199"/>
      <c r="L9" s="199"/>
      <c r="M9" s="199"/>
      <c r="N9" s="199"/>
      <c r="O9" s="159"/>
    </row>
    <row r="10" spans="1:15" s="3" customFormat="1" x14ac:dyDescent="0.25">
      <c r="A10" s="155"/>
      <c r="B10" s="144"/>
      <c r="C10" s="145"/>
      <c r="D10" s="144"/>
      <c r="E10" s="146"/>
      <c r="F10" s="147"/>
      <c r="G10" s="147"/>
      <c r="H10" s="147"/>
      <c r="I10" s="147"/>
      <c r="J10" s="147"/>
      <c r="K10" s="147"/>
      <c r="L10" s="148"/>
      <c r="M10" s="149"/>
      <c r="N10" s="149"/>
      <c r="O10" s="161"/>
    </row>
    <row r="11" spans="1:15" s="114" customFormat="1" ht="40.5" x14ac:dyDescent="0.25">
      <c r="A11" s="167"/>
      <c r="B11" s="168" t="s">
        <v>1269</v>
      </c>
      <c r="C11" s="169" t="s">
        <v>1740</v>
      </c>
      <c r="D11" s="169" t="s">
        <v>1411</v>
      </c>
      <c r="E11" s="169" t="s">
        <v>1365</v>
      </c>
      <c r="F11" s="169" t="s">
        <v>1368</v>
      </c>
      <c r="G11" s="169" t="s">
        <v>1369</v>
      </c>
      <c r="H11" s="169" t="s">
        <v>1370</v>
      </c>
      <c r="I11" s="169" t="s">
        <v>1371</v>
      </c>
      <c r="J11" s="169" t="s">
        <v>1746</v>
      </c>
      <c r="K11" s="169" t="s">
        <v>1747</v>
      </c>
      <c r="L11" s="169" t="s">
        <v>1364</v>
      </c>
      <c r="M11" s="169" t="s">
        <v>1372</v>
      </c>
      <c r="N11" s="169" t="s">
        <v>1373</v>
      </c>
      <c r="O11" s="170" t="s">
        <v>1390</v>
      </c>
    </row>
    <row r="12" spans="1:15" s="131" customFormat="1" ht="27" x14ac:dyDescent="0.25">
      <c r="A12" s="132"/>
      <c r="B12" s="132" t="s">
        <v>1268</v>
      </c>
      <c r="C12" s="133">
        <v>1</v>
      </c>
      <c r="D12" s="132" t="s">
        <v>1423</v>
      </c>
      <c r="E12" s="132">
        <v>7.0838999999999999</v>
      </c>
      <c r="F12" s="134">
        <v>1</v>
      </c>
      <c r="G12" s="134">
        <v>1</v>
      </c>
      <c r="H12" s="171">
        <f>ROUND(E12*F12,5)</f>
        <v>7.0838999999999999</v>
      </c>
      <c r="I12" s="174">
        <f>ROUND(E12*G12,5)</f>
        <v>7.0838999999999999</v>
      </c>
      <c r="J12" s="173">
        <f>ROUND(H12*6223,2)</f>
        <v>44083.11</v>
      </c>
      <c r="K12" s="175">
        <f>ROUND(I12*6223,2)</f>
        <v>44083.11</v>
      </c>
      <c r="L12" s="134">
        <v>6.93</v>
      </c>
      <c r="M12" s="132" t="s">
        <v>4</v>
      </c>
      <c r="N12" s="132" t="s">
        <v>737</v>
      </c>
      <c r="O12" s="132" t="s">
        <v>1391</v>
      </c>
    </row>
    <row r="13" spans="1:15" s="131" customFormat="1" ht="27" x14ac:dyDescent="0.25">
      <c r="A13" s="132"/>
      <c r="B13" s="132" t="s">
        <v>1267</v>
      </c>
      <c r="C13" s="133">
        <v>1</v>
      </c>
      <c r="D13" s="132" t="s">
        <v>1423</v>
      </c>
      <c r="E13" s="132">
        <v>7.7343000000000002</v>
      </c>
      <c r="F13" s="134">
        <v>1</v>
      </c>
      <c r="G13" s="134">
        <v>1</v>
      </c>
      <c r="H13" s="171">
        <f t="shared" ref="H13:H76" si="0">ROUND(E13*F13,5)</f>
        <v>7.7343000000000002</v>
      </c>
      <c r="I13" s="174">
        <f t="shared" ref="I13:I76" si="1">ROUND(E13*G13,5)</f>
        <v>7.7343000000000002</v>
      </c>
      <c r="J13" s="173">
        <f t="shared" ref="J13:J76" si="2">ROUND(H13*6223,2)</f>
        <v>48130.55</v>
      </c>
      <c r="K13" s="175">
        <f t="shared" ref="K13:K76" si="3">ROUND(I13*6223,2)</f>
        <v>48130.55</v>
      </c>
      <c r="L13" s="134">
        <v>8.51</v>
      </c>
      <c r="M13" s="132" t="s">
        <v>4</v>
      </c>
      <c r="N13" s="132" t="s">
        <v>737</v>
      </c>
      <c r="O13" s="132" t="s">
        <v>1391</v>
      </c>
    </row>
    <row r="14" spans="1:15" s="131" customFormat="1" ht="27" x14ac:dyDescent="0.25">
      <c r="A14" s="132"/>
      <c r="B14" s="132" t="s">
        <v>1266</v>
      </c>
      <c r="C14" s="133">
        <v>1</v>
      </c>
      <c r="D14" s="132" t="s">
        <v>1423</v>
      </c>
      <c r="E14" s="132">
        <v>9.8763000000000005</v>
      </c>
      <c r="F14" s="134">
        <v>1</v>
      </c>
      <c r="G14" s="134">
        <v>1</v>
      </c>
      <c r="H14" s="171">
        <f t="shared" si="0"/>
        <v>9.8763000000000005</v>
      </c>
      <c r="I14" s="174">
        <f t="shared" si="1"/>
        <v>9.8763000000000005</v>
      </c>
      <c r="J14" s="173">
        <f t="shared" si="2"/>
        <v>61460.21</v>
      </c>
      <c r="K14" s="175">
        <f t="shared" si="3"/>
        <v>61460.21</v>
      </c>
      <c r="L14" s="134">
        <v>13.19</v>
      </c>
      <c r="M14" s="132" t="s">
        <v>4</v>
      </c>
      <c r="N14" s="132" t="s">
        <v>737</v>
      </c>
      <c r="O14" s="132" t="s">
        <v>1391</v>
      </c>
    </row>
    <row r="15" spans="1:15" s="131" customFormat="1" ht="27" x14ac:dyDescent="0.25">
      <c r="A15" s="132"/>
      <c r="B15" s="132" t="s">
        <v>1265</v>
      </c>
      <c r="C15" s="133">
        <v>1</v>
      </c>
      <c r="D15" s="132" t="s">
        <v>1423</v>
      </c>
      <c r="E15" s="132">
        <v>19.305099999999999</v>
      </c>
      <c r="F15" s="134">
        <v>1</v>
      </c>
      <c r="G15" s="134">
        <v>1</v>
      </c>
      <c r="H15" s="171">
        <f t="shared" si="0"/>
        <v>19.305099999999999</v>
      </c>
      <c r="I15" s="174">
        <f t="shared" si="1"/>
        <v>19.305099999999999</v>
      </c>
      <c r="J15" s="173">
        <f t="shared" si="2"/>
        <v>120135.64</v>
      </c>
      <c r="K15" s="175">
        <f t="shared" si="3"/>
        <v>120135.64</v>
      </c>
      <c r="L15" s="134">
        <v>32.06</v>
      </c>
      <c r="M15" s="132" t="s">
        <v>4</v>
      </c>
      <c r="N15" s="132" t="s">
        <v>737</v>
      </c>
      <c r="O15" s="132" t="s">
        <v>1391</v>
      </c>
    </row>
    <row r="16" spans="1:15" s="131" customFormat="1" x14ac:dyDescent="0.25">
      <c r="A16" s="132"/>
      <c r="B16" s="132" t="s">
        <v>1264</v>
      </c>
      <c r="C16" s="133">
        <v>2</v>
      </c>
      <c r="D16" s="132" t="s">
        <v>1424</v>
      </c>
      <c r="E16" s="132">
        <v>9.5321999999999996</v>
      </c>
      <c r="F16" s="134">
        <v>1</v>
      </c>
      <c r="G16" s="134">
        <v>1</v>
      </c>
      <c r="H16" s="171">
        <f t="shared" si="0"/>
        <v>9.5321999999999996</v>
      </c>
      <c r="I16" s="174">
        <f t="shared" si="1"/>
        <v>9.5321999999999996</v>
      </c>
      <c r="J16" s="173">
        <f t="shared" si="2"/>
        <v>59318.879999999997</v>
      </c>
      <c r="K16" s="175">
        <f t="shared" si="3"/>
        <v>59318.879999999997</v>
      </c>
      <c r="L16" s="134">
        <v>10.29</v>
      </c>
      <c r="M16" s="132" t="s">
        <v>4</v>
      </c>
      <c r="N16" s="132" t="s">
        <v>3</v>
      </c>
      <c r="O16" s="132" t="s">
        <v>1391</v>
      </c>
    </row>
    <row r="17" spans="1:15" s="131" customFormat="1" x14ac:dyDescent="0.25">
      <c r="A17" s="132"/>
      <c r="B17" s="132" t="s">
        <v>1263</v>
      </c>
      <c r="C17" s="133">
        <v>2</v>
      </c>
      <c r="D17" s="132" t="s">
        <v>1424</v>
      </c>
      <c r="E17" s="132">
        <v>11.3558</v>
      </c>
      <c r="F17" s="134">
        <v>1</v>
      </c>
      <c r="G17" s="134">
        <v>1</v>
      </c>
      <c r="H17" s="171">
        <f t="shared" si="0"/>
        <v>11.3558</v>
      </c>
      <c r="I17" s="174">
        <f t="shared" si="1"/>
        <v>11.3558</v>
      </c>
      <c r="J17" s="173">
        <f t="shared" si="2"/>
        <v>70667.14</v>
      </c>
      <c r="K17" s="175">
        <f t="shared" si="3"/>
        <v>70667.14</v>
      </c>
      <c r="L17" s="134">
        <v>14.7</v>
      </c>
      <c r="M17" s="132" t="s">
        <v>4</v>
      </c>
      <c r="N17" s="132" t="s">
        <v>3</v>
      </c>
      <c r="O17" s="132" t="s">
        <v>1391</v>
      </c>
    </row>
    <row r="18" spans="1:15" s="131" customFormat="1" x14ac:dyDescent="0.25">
      <c r="A18" s="132"/>
      <c r="B18" s="132" t="s">
        <v>1262</v>
      </c>
      <c r="C18" s="133">
        <v>2</v>
      </c>
      <c r="D18" s="132" t="s">
        <v>1424</v>
      </c>
      <c r="E18" s="132">
        <v>16.027000000000001</v>
      </c>
      <c r="F18" s="134">
        <v>1</v>
      </c>
      <c r="G18" s="134">
        <v>1</v>
      </c>
      <c r="H18" s="171">
        <f t="shared" si="0"/>
        <v>16.027000000000001</v>
      </c>
      <c r="I18" s="174">
        <f t="shared" si="1"/>
        <v>16.027000000000001</v>
      </c>
      <c r="J18" s="173">
        <f t="shared" si="2"/>
        <v>99736.02</v>
      </c>
      <c r="K18" s="175">
        <f t="shared" si="3"/>
        <v>99736.02</v>
      </c>
      <c r="L18" s="134">
        <v>25.33</v>
      </c>
      <c r="M18" s="132" t="s">
        <v>4</v>
      </c>
      <c r="N18" s="132" t="s">
        <v>3</v>
      </c>
      <c r="O18" s="132" t="s">
        <v>1391</v>
      </c>
    </row>
    <row r="19" spans="1:15" s="131" customFormat="1" x14ac:dyDescent="0.25">
      <c r="A19" s="132"/>
      <c r="B19" s="132" t="s">
        <v>1261</v>
      </c>
      <c r="C19" s="133">
        <v>2</v>
      </c>
      <c r="D19" s="132" t="s">
        <v>1424</v>
      </c>
      <c r="E19" s="132">
        <v>24.7273</v>
      </c>
      <c r="F19" s="134">
        <v>1</v>
      </c>
      <c r="G19" s="134">
        <v>1</v>
      </c>
      <c r="H19" s="171">
        <f t="shared" si="0"/>
        <v>24.7273</v>
      </c>
      <c r="I19" s="174">
        <f t="shared" si="1"/>
        <v>24.7273</v>
      </c>
      <c r="J19" s="173">
        <f t="shared" si="2"/>
        <v>153877.99</v>
      </c>
      <c r="K19" s="175">
        <f t="shared" si="3"/>
        <v>153877.99</v>
      </c>
      <c r="L19" s="134">
        <v>40.79</v>
      </c>
      <c r="M19" s="132" t="s">
        <v>4</v>
      </c>
      <c r="N19" s="132" t="s">
        <v>3</v>
      </c>
      <c r="O19" s="132" t="s">
        <v>1391</v>
      </c>
    </row>
    <row r="20" spans="1:15" s="131" customFormat="1" x14ac:dyDescent="0.25">
      <c r="A20" s="132"/>
      <c r="B20" s="132" t="s">
        <v>1260</v>
      </c>
      <c r="C20" s="133">
        <v>3</v>
      </c>
      <c r="D20" s="132" t="s">
        <v>1425</v>
      </c>
      <c r="E20" s="132">
        <v>6.1325000000000003</v>
      </c>
      <c r="F20" s="134">
        <v>1</v>
      </c>
      <c r="G20" s="134">
        <v>1</v>
      </c>
      <c r="H20" s="171">
        <f t="shared" si="0"/>
        <v>6.1325000000000003</v>
      </c>
      <c r="I20" s="174">
        <f t="shared" si="1"/>
        <v>6.1325000000000003</v>
      </c>
      <c r="J20" s="173">
        <f t="shared" si="2"/>
        <v>38162.550000000003</v>
      </c>
      <c r="K20" s="175">
        <f t="shared" si="3"/>
        <v>38162.550000000003</v>
      </c>
      <c r="L20" s="134">
        <v>19.100000000000001</v>
      </c>
      <c r="M20" s="132" t="s">
        <v>4</v>
      </c>
      <c r="N20" s="132" t="s">
        <v>3</v>
      </c>
      <c r="O20" s="132" t="s">
        <v>1391</v>
      </c>
    </row>
    <row r="21" spans="1:15" s="131" customFormat="1" x14ac:dyDescent="0.25">
      <c r="A21" s="132"/>
      <c r="B21" s="132" t="s">
        <v>1259</v>
      </c>
      <c r="C21" s="133">
        <v>3</v>
      </c>
      <c r="D21" s="132" t="s">
        <v>1425</v>
      </c>
      <c r="E21" s="132">
        <v>8.5838000000000001</v>
      </c>
      <c r="F21" s="134">
        <v>1</v>
      </c>
      <c r="G21" s="134">
        <v>1</v>
      </c>
      <c r="H21" s="171">
        <f t="shared" si="0"/>
        <v>8.5838000000000001</v>
      </c>
      <c r="I21" s="174">
        <f t="shared" si="1"/>
        <v>8.5838000000000001</v>
      </c>
      <c r="J21" s="173">
        <f t="shared" si="2"/>
        <v>53416.99</v>
      </c>
      <c r="K21" s="175">
        <f t="shared" si="3"/>
        <v>53416.99</v>
      </c>
      <c r="L21" s="134">
        <v>25.37</v>
      </c>
      <c r="M21" s="132" t="s">
        <v>4</v>
      </c>
      <c r="N21" s="132" t="s">
        <v>3</v>
      </c>
      <c r="O21" s="132" t="s">
        <v>1391</v>
      </c>
    </row>
    <row r="22" spans="1:15" s="131" customFormat="1" x14ac:dyDescent="0.25">
      <c r="A22" s="132"/>
      <c r="B22" s="132" t="s">
        <v>1258</v>
      </c>
      <c r="C22" s="133">
        <v>3</v>
      </c>
      <c r="D22" s="132" t="s">
        <v>1425</v>
      </c>
      <c r="E22" s="132">
        <v>14.09</v>
      </c>
      <c r="F22" s="134">
        <v>1</v>
      </c>
      <c r="G22" s="134">
        <v>1</v>
      </c>
      <c r="H22" s="171">
        <f t="shared" si="0"/>
        <v>14.09</v>
      </c>
      <c r="I22" s="174">
        <f t="shared" si="1"/>
        <v>14.09</v>
      </c>
      <c r="J22" s="173">
        <f t="shared" si="2"/>
        <v>87682.07</v>
      </c>
      <c r="K22" s="175">
        <f t="shared" si="3"/>
        <v>87682.07</v>
      </c>
      <c r="L22" s="134">
        <v>37.700000000000003</v>
      </c>
      <c r="M22" s="132" t="s">
        <v>4</v>
      </c>
      <c r="N22" s="132" t="s">
        <v>3</v>
      </c>
      <c r="O22" s="132" t="s">
        <v>1391</v>
      </c>
    </row>
    <row r="23" spans="1:15" s="131" customFormat="1" x14ac:dyDescent="0.25">
      <c r="A23" s="132"/>
      <c r="B23" s="132" t="s">
        <v>1257</v>
      </c>
      <c r="C23" s="133">
        <v>3</v>
      </c>
      <c r="D23" s="132" t="s">
        <v>1425</v>
      </c>
      <c r="E23" s="132">
        <v>24.771699999999999</v>
      </c>
      <c r="F23" s="134">
        <v>1</v>
      </c>
      <c r="G23" s="134">
        <v>1</v>
      </c>
      <c r="H23" s="171">
        <f t="shared" si="0"/>
        <v>24.771699999999999</v>
      </c>
      <c r="I23" s="174">
        <f t="shared" si="1"/>
        <v>24.771699999999999</v>
      </c>
      <c r="J23" s="173">
        <f t="shared" si="2"/>
        <v>154154.29</v>
      </c>
      <c r="K23" s="175">
        <f t="shared" si="3"/>
        <v>154154.29</v>
      </c>
      <c r="L23" s="134">
        <v>52.87</v>
      </c>
      <c r="M23" s="132" t="s">
        <v>4</v>
      </c>
      <c r="N23" s="132" t="s">
        <v>3</v>
      </c>
      <c r="O23" s="132" t="s">
        <v>1391</v>
      </c>
    </row>
    <row r="24" spans="1:15" s="131" customFormat="1" ht="27" x14ac:dyDescent="0.25">
      <c r="A24" s="132"/>
      <c r="B24" s="132" t="s">
        <v>1256</v>
      </c>
      <c r="C24" s="133">
        <v>4</v>
      </c>
      <c r="D24" s="132" t="s">
        <v>1426</v>
      </c>
      <c r="E24" s="132">
        <v>7.1673999999999998</v>
      </c>
      <c r="F24" s="134">
        <v>1</v>
      </c>
      <c r="G24" s="134">
        <v>1</v>
      </c>
      <c r="H24" s="171">
        <f t="shared" si="0"/>
        <v>7.1673999999999998</v>
      </c>
      <c r="I24" s="174">
        <f t="shared" si="1"/>
        <v>7.1673999999999998</v>
      </c>
      <c r="J24" s="173">
        <f t="shared" si="2"/>
        <v>44602.73</v>
      </c>
      <c r="K24" s="175">
        <f t="shared" si="3"/>
        <v>44602.73</v>
      </c>
      <c r="L24" s="134">
        <v>18.170000000000002</v>
      </c>
      <c r="M24" s="132" t="s">
        <v>4</v>
      </c>
      <c r="N24" s="132" t="s">
        <v>3</v>
      </c>
      <c r="O24" s="132" t="s">
        <v>1392</v>
      </c>
    </row>
    <row r="25" spans="1:15" s="131" customFormat="1" ht="27" x14ac:dyDescent="0.25">
      <c r="A25" s="132"/>
      <c r="B25" s="132" t="s">
        <v>1255</v>
      </c>
      <c r="C25" s="133">
        <v>4</v>
      </c>
      <c r="D25" s="132" t="s">
        <v>1426</v>
      </c>
      <c r="E25" s="132">
        <v>8.9357000000000006</v>
      </c>
      <c r="F25" s="134">
        <v>1</v>
      </c>
      <c r="G25" s="134">
        <v>1</v>
      </c>
      <c r="H25" s="171">
        <f t="shared" si="0"/>
        <v>8.9357000000000006</v>
      </c>
      <c r="I25" s="174">
        <f t="shared" si="1"/>
        <v>8.9357000000000006</v>
      </c>
      <c r="J25" s="173">
        <f t="shared" si="2"/>
        <v>55606.86</v>
      </c>
      <c r="K25" s="175">
        <f t="shared" si="3"/>
        <v>55606.86</v>
      </c>
      <c r="L25" s="134">
        <v>22.9</v>
      </c>
      <c r="M25" s="132" t="s">
        <v>4</v>
      </c>
      <c r="N25" s="132" t="s">
        <v>3</v>
      </c>
      <c r="O25" s="132" t="s">
        <v>1392</v>
      </c>
    </row>
    <row r="26" spans="1:15" s="131" customFormat="1" ht="27" x14ac:dyDescent="0.25">
      <c r="A26" s="132"/>
      <c r="B26" s="132" t="s">
        <v>1254</v>
      </c>
      <c r="C26" s="133">
        <v>4</v>
      </c>
      <c r="D26" s="132" t="s">
        <v>1426</v>
      </c>
      <c r="E26" s="132">
        <v>10.7926</v>
      </c>
      <c r="F26" s="134">
        <v>1</v>
      </c>
      <c r="G26" s="134">
        <v>1</v>
      </c>
      <c r="H26" s="171">
        <f t="shared" si="0"/>
        <v>10.7926</v>
      </c>
      <c r="I26" s="174">
        <f t="shared" si="1"/>
        <v>10.7926</v>
      </c>
      <c r="J26" s="173">
        <f t="shared" si="2"/>
        <v>67162.350000000006</v>
      </c>
      <c r="K26" s="175">
        <f t="shared" si="3"/>
        <v>67162.350000000006</v>
      </c>
      <c r="L26" s="134">
        <v>28.13</v>
      </c>
      <c r="M26" s="132" t="s">
        <v>4</v>
      </c>
      <c r="N26" s="132" t="s">
        <v>3</v>
      </c>
      <c r="O26" s="132" t="s">
        <v>1392</v>
      </c>
    </row>
    <row r="27" spans="1:15" s="131" customFormat="1" ht="27" x14ac:dyDescent="0.25">
      <c r="A27" s="132"/>
      <c r="B27" s="132" t="s">
        <v>1253</v>
      </c>
      <c r="C27" s="133">
        <v>4</v>
      </c>
      <c r="D27" s="132" t="s">
        <v>1426</v>
      </c>
      <c r="E27" s="132">
        <v>16.478400000000001</v>
      </c>
      <c r="F27" s="134">
        <v>1</v>
      </c>
      <c r="G27" s="134">
        <v>1</v>
      </c>
      <c r="H27" s="171">
        <f t="shared" si="0"/>
        <v>16.478400000000001</v>
      </c>
      <c r="I27" s="174">
        <f t="shared" si="1"/>
        <v>16.478400000000001</v>
      </c>
      <c r="J27" s="173">
        <f t="shared" si="2"/>
        <v>102545.08</v>
      </c>
      <c r="K27" s="175">
        <f t="shared" si="3"/>
        <v>102545.08</v>
      </c>
      <c r="L27" s="134">
        <v>40.81</v>
      </c>
      <c r="M27" s="132" t="s">
        <v>4</v>
      </c>
      <c r="N27" s="132" t="s">
        <v>3</v>
      </c>
      <c r="O27" s="132" t="s">
        <v>1392</v>
      </c>
    </row>
    <row r="28" spans="1:15" s="131" customFormat="1" ht="27" x14ac:dyDescent="0.25">
      <c r="A28" s="132"/>
      <c r="B28" s="132" t="s">
        <v>1252</v>
      </c>
      <c r="C28" s="133">
        <v>5</v>
      </c>
      <c r="D28" s="132" t="s">
        <v>1427</v>
      </c>
      <c r="E28" s="132">
        <v>5.4048999999999996</v>
      </c>
      <c r="F28" s="134">
        <v>1</v>
      </c>
      <c r="G28" s="134">
        <v>1</v>
      </c>
      <c r="H28" s="171">
        <f t="shared" si="0"/>
        <v>5.4048999999999996</v>
      </c>
      <c r="I28" s="174">
        <f t="shared" si="1"/>
        <v>5.4048999999999996</v>
      </c>
      <c r="J28" s="173">
        <f t="shared" si="2"/>
        <v>33634.69</v>
      </c>
      <c r="K28" s="175">
        <f t="shared" si="3"/>
        <v>33634.69</v>
      </c>
      <c r="L28" s="134">
        <v>22.28</v>
      </c>
      <c r="M28" s="132" t="s">
        <v>4</v>
      </c>
      <c r="N28" s="132" t="s">
        <v>3</v>
      </c>
      <c r="O28" s="132" t="s">
        <v>1392</v>
      </c>
    </row>
    <row r="29" spans="1:15" s="131" customFormat="1" ht="27" x14ac:dyDescent="0.25">
      <c r="A29" s="132"/>
      <c r="B29" s="132" t="s">
        <v>1251</v>
      </c>
      <c r="C29" s="133">
        <v>5</v>
      </c>
      <c r="D29" s="132" t="s">
        <v>1427</v>
      </c>
      <c r="E29" s="132">
        <v>6.0054999999999996</v>
      </c>
      <c r="F29" s="134">
        <v>1</v>
      </c>
      <c r="G29" s="134">
        <v>1</v>
      </c>
      <c r="H29" s="171">
        <f t="shared" si="0"/>
        <v>6.0054999999999996</v>
      </c>
      <c r="I29" s="174">
        <f t="shared" si="1"/>
        <v>6.0054999999999996</v>
      </c>
      <c r="J29" s="173">
        <f t="shared" si="2"/>
        <v>37372.230000000003</v>
      </c>
      <c r="K29" s="175">
        <f t="shared" si="3"/>
        <v>37372.230000000003</v>
      </c>
      <c r="L29" s="134">
        <v>20.81</v>
      </c>
      <c r="M29" s="132" t="s">
        <v>4</v>
      </c>
      <c r="N29" s="132" t="s">
        <v>3</v>
      </c>
      <c r="O29" s="132" t="s">
        <v>1392</v>
      </c>
    </row>
    <row r="30" spans="1:15" s="131" customFormat="1" ht="27" x14ac:dyDescent="0.25">
      <c r="A30" s="132"/>
      <c r="B30" s="132" t="s">
        <v>1250</v>
      </c>
      <c r="C30" s="133">
        <v>5</v>
      </c>
      <c r="D30" s="132" t="s">
        <v>1427</v>
      </c>
      <c r="E30" s="132">
        <v>7.7582000000000004</v>
      </c>
      <c r="F30" s="134">
        <v>1</v>
      </c>
      <c r="G30" s="134">
        <v>1</v>
      </c>
      <c r="H30" s="171">
        <f t="shared" si="0"/>
        <v>7.7582000000000004</v>
      </c>
      <c r="I30" s="174">
        <f t="shared" si="1"/>
        <v>7.7582000000000004</v>
      </c>
      <c r="J30" s="173">
        <f t="shared" si="2"/>
        <v>48279.28</v>
      </c>
      <c r="K30" s="175">
        <f t="shared" si="3"/>
        <v>48279.28</v>
      </c>
      <c r="L30" s="134">
        <v>25.06</v>
      </c>
      <c r="M30" s="132" t="s">
        <v>4</v>
      </c>
      <c r="N30" s="132" t="s">
        <v>3</v>
      </c>
      <c r="O30" s="132" t="s">
        <v>1392</v>
      </c>
    </row>
    <row r="31" spans="1:15" s="131" customFormat="1" ht="27" x14ac:dyDescent="0.25">
      <c r="A31" s="132"/>
      <c r="B31" s="132" t="s">
        <v>1249</v>
      </c>
      <c r="C31" s="133">
        <v>5</v>
      </c>
      <c r="D31" s="132" t="s">
        <v>1427</v>
      </c>
      <c r="E31" s="132">
        <v>11.470800000000001</v>
      </c>
      <c r="F31" s="134">
        <v>1</v>
      </c>
      <c r="G31" s="134">
        <v>1</v>
      </c>
      <c r="H31" s="171">
        <f t="shared" si="0"/>
        <v>11.470800000000001</v>
      </c>
      <c r="I31" s="174">
        <f t="shared" si="1"/>
        <v>11.470800000000001</v>
      </c>
      <c r="J31" s="173">
        <f t="shared" si="2"/>
        <v>71382.789999999994</v>
      </c>
      <c r="K31" s="175">
        <f t="shared" si="3"/>
        <v>71382.789999999994</v>
      </c>
      <c r="L31" s="134">
        <v>34.090000000000003</v>
      </c>
      <c r="M31" s="132" t="s">
        <v>4</v>
      </c>
      <c r="N31" s="132" t="s">
        <v>3</v>
      </c>
      <c r="O31" s="132" t="s">
        <v>1392</v>
      </c>
    </row>
    <row r="32" spans="1:15" s="131" customFormat="1" x14ac:dyDescent="0.25">
      <c r="A32" s="132"/>
      <c r="B32" s="132" t="s">
        <v>1248</v>
      </c>
      <c r="C32" s="133">
        <v>6</v>
      </c>
      <c r="D32" s="132" t="s">
        <v>1428</v>
      </c>
      <c r="E32" s="132">
        <v>6.2556000000000003</v>
      </c>
      <c r="F32" s="134">
        <v>1</v>
      </c>
      <c r="G32" s="134">
        <v>1</v>
      </c>
      <c r="H32" s="171">
        <f t="shared" si="0"/>
        <v>6.2556000000000003</v>
      </c>
      <c r="I32" s="174">
        <f t="shared" si="1"/>
        <v>6.2556000000000003</v>
      </c>
      <c r="J32" s="173">
        <f t="shared" si="2"/>
        <v>38928.6</v>
      </c>
      <c r="K32" s="175">
        <f t="shared" si="3"/>
        <v>38928.6</v>
      </c>
      <c r="L32" s="134">
        <v>6.58</v>
      </c>
      <c r="M32" s="132" t="s">
        <v>4</v>
      </c>
      <c r="N32" s="132" t="s">
        <v>737</v>
      </c>
      <c r="O32" s="132" t="s">
        <v>1391</v>
      </c>
    </row>
    <row r="33" spans="1:15" s="131" customFormat="1" x14ac:dyDescent="0.25">
      <c r="A33" s="132"/>
      <c r="B33" s="132" t="s">
        <v>1247</v>
      </c>
      <c r="C33" s="133">
        <v>6</v>
      </c>
      <c r="D33" s="132" t="s">
        <v>1428</v>
      </c>
      <c r="E33" s="132">
        <v>7.5936000000000003</v>
      </c>
      <c r="F33" s="134">
        <v>1</v>
      </c>
      <c r="G33" s="134">
        <v>1</v>
      </c>
      <c r="H33" s="171">
        <f t="shared" si="0"/>
        <v>7.5936000000000003</v>
      </c>
      <c r="I33" s="174">
        <f t="shared" si="1"/>
        <v>7.5936000000000003</v>
      </c>
      <c r="J33" s="173">
        <f t="shared" si="2"/>
        <v>47254.97</v>
      </c>
      <c r="K33" s="175">
        <f t="shared" si="3"/>
        <v>47254.97</v>
      </c>
      <c r="L33" s="134">
        <v>7.66</v>
      </c>
      <c r="M33" s="132" t="s">
        <v>4</v>
      </c>
      <c r="N33" s="132" t="s">
        <v>737</v>
      </c>
      <c r="O33" s="132" t="s">
        <v>1391</v>
      </c>
    </row>
    <row r="34" spans="1:15" s="131" customFormat="1" x14ac:dyDescent="0.25">
      <c r="A34" s="132"/>
      <c r="B34" s="132" t="s">
        <v>1246</v>
      </c>
      <c r="C34" s="133">
        <v>6</v>
      </c>
      <c r="D34" s="132" t="s">
        <v>1428</v>
      </c>
      <c r="E34" s="132">
        <v>8.7639999999999993</v>
      </c>
      <c r="F34" s="134">
        <v>1</v>
      </c>
      <c r="G34" s="134">
        <v>1</v>
      </c>
      <c r="H34" s="171">
        <f t="shared" si="0"/>
        <v>8.7639999999999993</v>
      </c>
      <c r="I34" s="174">
        <f t="shared" si="1"/>
        <v>8.7639999999999993</v>
      </c>
      <c r="J34" s="173">
        <f t="shared" si="2"/>
        <v>54538.37</v>
      </c>
      <c r="K34" s="175">
        <f t="shared" si="3"/>
        <v>54538.37</v>
      </c>
      <c r="L34" s="134">
        <v>10</v>
      </c>
      <c r="M34" s="132" t="s">
        <v>4</v>
      </c>
      <c r="N34" s="132" t="s">
        <v>737</v>
      </c>
      <c r="O34" s="132" t="s">
        <v>1391</v>
      </c>
    </row>
    <row r="35" spans="1:15" s="131" customFormat="1" x14ac:dyDescent="0.25">
      <c r="A35" s="132"/>
      <c r="B35" s="132" t="s">
        <v>1245</v>
      </c>
      <c r="C35" s="133">
        <v>6</v>
      </c>
      <c r="D35" s="132" t="s">
        <v>1428</v>
      </c>
      <c r="E35" s="132">
        <v>13.3551</v>
      </c>
      <c r="F35" s="134">
        <v>1</v>
      </c>
      <c r="G35" s="134">
        <v>1</v>
      </c>
      <c r="H35" s="171">
        <f t="shared" si="0"/>
        <v>13.3551</v>
      </c>
      <c r="I35" s="174">
        <f t="shared" si="1"/>
        <v>13.3551</v>
      </c>
      <c r="J35" s="173">
        <f t="shared" si="2"/>
        <v>83108.789999999994</v>
      </c>
      <c r="K35" s="175">
        <f t="shared" si="3"/>
        <v>83108.789999999994</v>
      </c>
      <c r="L35" s="134">
        <v>25.3</v>
      </c>
      <c r="M35" s="132" t="s">
        <v>4</v>
      </c>
      <c r="N35" s="132" t="s">
        <v>737</v>
      </c>
      <c r="O35" s="132" t="s">
        <v>1391</v>
      </c>
    </row>
    <row r="36" spans="1:15" s="131" customFormat="1" x14ac:dyDescent="0.25">
      <c r="A36" s="132"/>
      <c r="B36" s="132" t="s">
        <v>1244</v>
      </c>
      <c r="C36" s="133">
        <v>20</v>
      </c>
      <c r="D36" s="132" t="s">
        <v>1429</v>
      </c>
      <c r="E36" s="132">
        <v>1.8055000000000001</v>
      </c>
      <c r="F36" s="134">
        <v>1</v>
      </c>
      <c r="G36" s="134">
        <v>1</v>
      </c>
      <c r="H36" s="171">
        <f t="shared" si="0"/>
        <v>1.8055000000000001</v>
      </c>
      <c r="I36" s="174">
        <f t="shared" si="1"/>
        <v>1.8055000000000001</v>
      </c>
      <c r="J36" s="173">
        <f t="shared" si="2"/>
        <v>11235.63</v>
      </c>
      <c r="K36" s="175">
        <f t="shared" si="3"/>
        <v>11235.63</v>
      </c>
      <c r="L36" s="134">
        <v>5.56</v>
      </c>
      <c r="M36" s="132" t="s">
        <v>4</v>
      </c>
      <c r="N36" s="132" t="s">
        <v>3</v>
      </c>
      <c r="O36" s="132" t="s">
        <v>1392</v>
      </c>
    </row>
    <row r="37" spans="1:15" s="131" customFormat="1" x14ac:dyDescent="0.25">
      <c r="A37" s="132"/>
      <c r="B37" s="132" t="s">
        <v>1243</v>
      </c>
      <c r="C37" s="133">
        <v>20</v>
      </c>
      <c r="D37" s="132" t="s">
        <v>1429</v>
      </c>
      <c r="E37" s="132">
        <v>2.6353</v>
      </c>
      <c r="F37" s="134">
        <v>1</v>
      </c>
      <c r="G37" s="134">
        <v>1</v>
      </c>
      <c r="H37" s="171">
        <f t="shared" si="0"/>
        <v>2.6353</v>
      </c>
      <c r="I37" s="174">
        <f t="shared" si="1"/>
        <v>2.6353</v>
      </c>
      <c r="J37" s="173">
        <f t="shared" si="2"/>
        <v>16399.47</v>
      </c>
      <c r="K37" s="175">
        <f t="shared" si="3"/>
        <v>16399.47</v>
      </c>
      <c r="L37" s="134">
        <v>6.96</v>
      </c>
      <c r="M37" s="132" t="s">
        <v>4</v>
      </c>
      <c r="N37" s="132" t="s">
        <v>3</v>
      </c>
      <c r="O37" s="132" t="s">
        <v>1392</v>
      </c>
    </row>
    <row r="38" spans="1:15" s="131" customFormat="1" x14ac:dyDescent="0.25">
      <c r="A38" s="132"/>
      <c r="B38" s="132" t="s">
        <v>1242</v>
      </c>
      <c r="C38" s="133">
        <v>20</v>
      </c>
      <c r="D38" s="132" t="s">
        <v>1429</v>
      </c>
      <c r="E38" s="132">
        <v>3.7528999999999999</v>
      </c>
      <c r="F38" s="134">
        <v>1</v>
      </c>
      <c r="G38" s="134">
        <v>1</v>
      </c>
      <c r="H38" s="171">
        <f t="shared" si="0"/>
        <v>3.7528999999999999</v>
      </c>
      <c r="I38" s="174">
        <f t="shared" si="1"/>
        <v>3.7528999999999999</v>
      </c>
      <c r="J38" s="173">
        <f t="shared" si="2"/>
        <v>23354.3</v>
      </c>
      <c r="K38" s="175">
        <f t="shared" si="3"/>
        <v>23354.3</v>
      </c>
      <c r="L38" s="134">
        <v>10.16</v>
      </c>
      <c r="M38" s="132" t="s">
        <v>4</v>
      </c>
      <c r="N38" s="132" t="s">
        <v>3</v>
      </c>
      <c r="O38" s="132" t="s">
        <v>1392</v>
      </c>
    </row>
    <row r="39" spans="1:15" s="131" customFormat="1" x14ac:dyDescent="0.25">
      <c r="A39" s="132"/>
      <c r="B39" s="132" t="s">
        <v>1241</v>
      </c>
      <c r="C39" s="133">
        <v>20</v>
      </c>
      <c r="D39" s="132" t="s">
        <v>1429</v>
      </c>
      <c r="E39" s="132">
        <v>7.0190000000000001</v>
      </c>
      <c r="F39" s="134">
        <v>1</v>
      </c>
      <c r="G39" s="134">
        <v>1</v>
      </c>
      <c r="H39" s="171">
        <f t="shared" si="0"/>
        <v>7.0190000000000001</v>
      </c>
      <c r="I39" s="174">
        <f t="shared" si="1"/>
        <v>7.0190000000000001</v>
      </c>
      <c r="J39" s="173">
        <f t="shared" si="2"/>
        <v>43679.24</v>
      </c>
      <c r="K39" s="175">
        <f t="shared" si="3"/>
        <v>43679.24</v>
      </c>
      <c r="L39" s="134">
        <v>17.809999999999999</v>
      </c>
      <c r="M39" s="132" t="s">
        <v>4</v>
      </c>
      <c r="N39" s="132" t="s">
        <v>3</v>
      </c>
      <c r="O39" s="132" t="s">
        <v>1392</v>
      </c>
    </row>
    <row r="40" spans="1:15" s="131" customFormat="1" x14ac:dyDescent="0.25">
      <c r="A40" s="132"/>
      <c r="B40" s="132" t="s">
        <v>1240</v>
      </c>
      <c r="C40" s="133">
        <v>21</v>
      </c>
      <c r="D40" s="132" t="s">
        <v>1430</v>
      </c>
      <c r="E40" s="132">
        <v>2.0463</v>
      </c>
      <c r="F40" s="134">
        <v>1</v>
      </c>
      <c r="G40" s="134">
        <v>1</v>
      </c>
      <c r="H40" s="171">
        <f t="shared" si="0"/>
        <v>2.0463</v>
      </c>
      <c r="I40" s="174">
        <f t="shared" si="1"/>
        <v>2.0463</v>
      </c>
      <c r="J40" s="173">
        <f t="shared" si="2"/>
        <v>12734.12</v>
      </c>
      <c r="K40" s="175">
        <f t="shared" si="3"/>
        <v>12734.12</v>
      </c>
      <c r="L40" s="134">
        <v>4.21</v>
      </c>
      <c r="M40" s="132" t="s">
        <v>4</v>
      </c>
      <c r="N40" s="132" t="s">
        <v>3</v>
      </c>
      <c r="O40" s="132" t="s">
        <v>1392</v>
      </c>
    </row>
    <row r="41" spans="1:15" s="131" customFormat="1" x14ac:dyDescent="0.25">
      <c r="A41" s="132"/>
      <c r="B41" s="132" t="s">
        <v>1239</v>
      </c>
      <c r="C41" s="133">
        <v>21</v>
      </c>
      <c r="D41" s="132" t="s">
        <v>1430</v>
      </c>
      <c r="E41" s="132">
        <v>2.7616000000000001</v>
      </c>
      <c r="F41" s="134">
        <v>1</v>
      </c>
      <c r="G41" s="134">
        <v>1</v>
      </c>
      <c r="H41" s="171">
        <f t="shared" si="0"/>
        <v>2.7616000000000001</v>
      </c>
      <c r="I41" s="174">
        <f t="shared" si="1"/>
        <v>2.7616000000000001</v>
      </c>
      <c r="J41" s="173">
        <f t="shared" si="2"/>
        <v>17185.439999999999</v>
      </c>
      <c r="K41" s="175">
        <f t="shared" si="3"/>
        <v>17185.439999999999</v>
      </c>
      <c r="L41" s="134">
        <v>6.23</v>
      </c>
      <c r="M41" s="132" t="s">
        <v>4</v>
      </c>
      <c r="N41" s="132" t="s">
        <v>3</v>
      </c>
      <c r="O41" s="132" t="s">
        <v>1392</v>
      </c>
    </row>
    <row r="42" spans="1:15" s="131" customFormat="1" x14ac:dyDescent="0.25">
      <c r="A42" s="132"/>
      <c r="B42" s="132" t="s">
        <v>1238</v>
      </c>
      <c r="C42" s="133">
        <v>21</v>
      </c>
      <c r="D42" s="132" t="s">
        <v>1430</v>
      </c>
      <c r="E42" s="132">
        <v>4.5011000000000001</v>
      </c>
      <c r="F42" s="134">
        <v>1</v>
      </c>
      <c r="G42" s="134">
        <v>1</v>
      </c>
      <c r="H42" s="171">
        <f t="shared" si="0"/>
        <v>4.5011000000000001</v>
      </c>
      <c r="I42" s="174">
        <f t="shared" si="1"/>
        <v>4.5011000000000001</v>
      </c>
      <c r="J42" s="173">
        <f t="shared" si="2"/>
        <v>28010.35</v>
      </c>
      <c r="K42" s="175">
        <f t="shared" si="3"/>
        <v>28010.35</v>
      </c>
      <c r="L42" s="134">
        <v>11.62</v>
      </c>
      <c r="M42" s="132" t="s">
        <v>4</v>
      </c>
      <c r="N42" s="132" t="s">
        <v>3</v>
      </c>
      <c r="O42" s="132" t="s">
        <v>1392</v>
      </c>
    </row>
    <row r="43" spans="1:15" s="131" customFormat="1" x14ac:dyDescent="0.25">
      <c r="A43" s="132"/>
      <c r="B43" s="132" t="s">
        <v>1237</v>
      </c>
      <c r="C43" s="133">
        <v>21</v>
      </c>
      <c r="D43" s="132" t="s">
        <v>1430</v>
      </c>
      <c r="E43" s="132">
        <v>8.2327999999999992</v>
      </c>
      <c r="F43" s="134">
        <v>1</v>
      </c>
      <c r="G43" s="134">
        <v>1</v>
      </c>
      <c r="H43" s="171">
        <f t="shared" si="0"/>
        <v>8.2327999999999992</v>
      </c>
      <c r="I43" s="174">
        <f t="shared" si="1"/>
        <v>8.2327999999999992</v>
      </c>
      <c r="J43" s="173">
        <f t="shared" si="2"/>
        <v>51232.71</v>
      </c>
      <c r="K43" s="175">
        <f t="shared" si="3"/>
        <v>51232.71</v>
      </c>
      <c r="L43" s="134">
        <v>19.68</v>
      </c>
      <c r="M43" s="132" t="s">
        <v>4</v>
      </c>
      <c r="N43" s="132" t="s">
        <v>3</v>
      </c>
      <c r="O43" s="132" t="s">
        <v>1392</v>
      </c>
    </row>
    <row r="44" spans="1:15" s="131" customFormat="1" x14ac:dyDescent="0.25">
      <c r="A44" s="132"/>
      <c r="B44" s="132" t="s">
        <v>1236</v>
      </c>
      <c r="C44" s="133">
        <v>22</v>
      </c>
      <c r="D44" s="132" t="s">
        <v>1431</v>
      </c>
      <c r="E44" s="132">
        <v>1.18</v>
      </c>
      <c r="F44" s="134">
        <v>1</v>
      </c>
      <c r="G44" s="134">
        <v>1</v>
      </c>
      <c r="H44" s="171">
        <f t="shared" si="0"/>
        <v>1.18</v>
      </c>
      <c r="I44" s="174">
        <f t="shared" si="1"/>
        <v>1.18</v>
      </c>
      <c r="J44" s="173">
        <f t="shared" si="2"/>
        <v>7343.14</v>
      </c>
      <c r="K44" s="175">
        <f t="shared" si="3"/>
        <v>7343.14</v>
      </c>
      <c r="L44" s="134">
        <v>2.92</v>
      </c>
      <c r="M44" s="132" t="s">
        <v>4</v>
      </c>
      <c r="N44" s="132" t="s">
        <v>3</v>
      </c>
      <c r="O44" s="132" t="s">
        <v>1392</v>
      </c>
    </row>
    <row r="45" spans="1:15" s="131" customFormat="1" x14ac:dyDescent="0.25">
      <c r="A45" s="132"/>
      <c r="B45" s="132" t="s">
        <v>1235</v>
      </c>
      <c r="C45" s="133">
        <v>22</v>
      </c>
      <c r="D45" s="132" t="s">
        <v>1431</v>
      </c>
      <c r="E45" s="132">
        <v>1.6019000000000001</v>
      </c>
      <c r="F45" s="134">
        <v>1</v>
      </c>
      <c r="G45" s="134">
        <v>1</v>
      </c>
      <c r="H45" s="171">
        <f t="shared" si="0"/>
        <v>1.6019000000000001</v>
      </c>
      <c r="I45" s="174">
        <f t="shared" si="1"/>
        <v>1.6019000000000001</v>
      </c>
      <c r="J45" s="173">
        <f t="shared" si="2"/>
        <v>9968.6200000000008</v>
      </c>
      <c r="K45" s="175">
        <f t="shared" si="3"/>
        <v>9968.6200000000008</v>
      </c>
      <c r="L45" s="134">
        <v>5</v>
      </c>
      <c r="M45" s="132" t="s">
        <v>4</v>
      </c>
      <c r="N45" s="132" t="s">
        <v>3</v>
      </c>
      <c r="O45" s="132" t="s">
        <v>1392</v>
      </c>
    </row>
    <row r="46" spans="1:15" s="131" customFormat="1" x14ac:dyDescent="0.25">
      <c r="A46" s="132"/>
      <c r="B46" s="132" t="s">
        <v>1234</v>
      </c>
      <c r="C46" s="133">
        <v>22</v>
      </c>
      <c r="D46" s="132" t="s">
        <v>1431</v>
      </c>
      <c r="E46" s="132">
        <v>3.9072</v>
      </c>
      <c r="F46" s="134">
        <v>1</v>
      </c>
      <c r="G46" s="134">
        <v>1</v>
      </c>
      <c r="H46" s="171">
        <f t="shared" si="0"/>
        <v>3.9072</v>
      </c>
      <c r="I46" s="174">
        <f t="shared" si="1"/>
        <v>3.9072</v>
      </c>
      <c r="J46" s="173">
        <f t="shared" si="2"/>
        <v>24314.51</v>
      </c>
      <c r="K46" s="175">
        <f t="shared" si="3"/>
        <v>24314.51</v>
      </c>
      <c r="L46" s="134">
        <v>11.65</v>
      </c>
      <c r="M46" s="132" t="s">
        <v>4</v>
      </c>
      <c r="N46" s="132" t="s">
        <v>3</v>
      </c>
      <c r="O46" s="132" t="s">
        <v>1392</v>
      </c>
    </row>
    <row r="47" spans="1:15" s="131" customFormat="1" x14ac:dyDescent="0.25">
      <c r="A47" s="132"/>
      <c r="B47" s="132" t="s">
        <v>1233</v>
      </c>
      <c r="C47" s="133">
        <v>22</v>
      </c>
      <c r="D47" s="132" t="s">
        <v>1431</v>
      </c>
      <c r="E47" s="132">
        <v>8.0661000000000005</v>
      </c>
      <c r="F47" s="134">
        <v>1</v>
      </c>
      <c r="G47" s="134">
        <v>1</v>
      </c>
      <c r="H47" s="171">
        <f t="shared" si="0"/>
        <v>8.0661000000000005</v>
      </c>
      <c r="I47" s="174">
        <f t="shared" si="1"/>
        <v>8.0661000000000005</v>
      </c>
      <c r="J47" s="173">
        <f t="shared" si="2"/>
        <v>50195.34</v>
      </c>
      <c r="K47" s="175">
        <f t="shared" si="3"/>
        <v>50195.34</v>
      </c>
      <c r="L47" s="134">
        <v>19.649999999999999</v>
      </c>
      <c r="M47" s="132" t="s">
        <v>4</v>
      </c>
      <c r="N47" s="132" t="s">
        <v>3</v>
      </c>
      <c r="O47" s="132" t="s">
        <v>1392</v>
      </c>
    </row>
    <row r="48" spans="1:15" s="131" customFormat="1" x14ac:dyDescent="0.25">
      <c r="A48" s="132"/>
      <c r="B48" s="132" t="s">
        <v>1232</v>
      </c>
      <c r="C48" s="133">
        <v>23</v>
      </c>
      <c r="D48" s="132" t="s">
        <v>1432</v>
      </c>
      <c r="E48" s="132">
        <v>1.3943000000000001</v>
      </c>
      <c r="F48" s="134">
        <v>1</v>
      </c>
      <c r="G48" s="134">
        <v>1</v>
      </c>
      <c r="H48" s="171">
        <f t="shared" si="0"/>
        <v>1.3943000000000001</v>
      </c>
      <c r="I48" s="174">
        <f t="shared" si="1"/>
        <v>1.3943000000000001</v>
      </c>
      <c r="J48" s="173">
        <f t="shared" si="2"/>
        <v>8676.73</v>
      </c>
      <c r="K48" s="175">
        <f t="shared" si="3"/>
        <v>8676.73</v>
      </c>
      <c r="L48" s="134">
        <v>3.16</v>
      </c>
      <c r="M48" s="132" t="s">
        <v>4</v>
      </c>
      <c r="N48" s="132" t="s">
        <v>3</v>
      </c>
      <c r="O48" s="132" t="s">
        <v>1392</v>
      </c>
    </row>
    <row r="49" spans="1:15" s="131" customFormat="1" x14ac:dyDescent="0.25">
      <c r="A49" s="132"/>
      <c r="B49" s="132" t="s">
        <v>1231</v>
      </c>
      <c r="C49" s="133">
        <v>23</v>
      </c>
      <c r="D49" s="132" t="s">
        <v>1432</v>
      </c>
      <c r="E49" s="132">
        <v>1.9259999999999999</v>
      </c>
      <c r="F49" s="134">
        <v>1</v>
      </c>
      <c r="G49" s="134">
        <v>1</v>
      </c>
      <c r="H49" s="171">
        <f t="shared" si="0"/>
        <v>1.9259999999999999</v>
      </c>
      <c r="I49" s="174">
        <f t="shared" si="1"/>
        <v>1.9259999999999999</v>
      </c>
      <c r="J49" s="173">
        <f t="shared" si="2"/>
        <v>11985.5</v>
      </c>
      <c r="K49" s="175">
        <f t="shared" si="3"/>
        <v>11985.5</v>
      </c>
      <c r="L49" s="134">
        <v>5.92</v>
      </c>
      <c r="M49" s="132" t="s">
        <v>4</v>
      </c>
      <c r="N49" s="132" t="s">
        <v>3</v>
      </c>
      <c r="O49" s="132" t="s">
        <v>1392</v>
      </c>
    </row>
    <row r="50" spans="1:15" s="131" customFormat="1" x14ac:dyDescent="0.25">
      <c r="A50" s="132"/>
      <c r="B50" s="132" t="s">
        <v>1230</v>
      </c>
      <c r="C50" s="133">
        <v>23</v>
      </c>
      <c r="D50" s="132" t="s">
        <v>1432</v>
      </c>
      <c r="E50" s="132">
        <v>3.8403999999999998</v>
      </c>
      <c r="F50" s="134">
        <v>1</v>
      </c>
      <c r="G50" s="134">
        <v>1</v>
      </c>
      <c r="H50" s="171">
        <f t="shared" si="0"/>
        <v>3.8403999999999998</v>
      </c>
      <c r="I50" s="174">
        <f t="shared" si="1"/>
        <v>3.8403999999999998</v>
      </c>
      <c r="J50" s="173">
        <f t="shared" si="2"/>
        <v>23898.81</v>
      </c>
      <c r="K50" s="175">
        <f t="shared" si="3"/>
        <v>23898.81</v>
      </c>
      <c r="L50" s="134">
        <v>10.24</v>
      </c>
      <c r="M50" s="132" t="s">
        <v>4</v>
      </c>
      <c r="N50" s="132" t="s">
        <v>3</v>
      </c>
      <c r="O50" s="132" t="s">
        <v>1392</v>
      </c>
    </row>
    <row r="51" spans="1:15" s="131" customFormat="1" x14ac:dyDescent="0.25">
      <c r="A51" s="132"/>
      <c r="B51" s="132" t="s">
        <v>1229</v>
      </c>
      <c r="C51" s="133">
        <v>23</v>
      </c>
      <c r="D51" s="132" t="s">
        <v>1432</v>
      </c>
      <c r="E51" s="132">
        <v>7.5898000000000003</v>
      </c>
      <c r="F51" s="134">
        <v>1</v>
      </c>
      <c r="G51" s="134">
        <v>1</v>
      </c>
      <c r="H51" s="171">
        <f t="shared" si="0"/>
        <v>7.5898000000000003</v>
      </c>
      <c r="I51" s="174">
        <f t="shared" si="1"/>
        <v>7.5898000000000003</v>
      </c>
      <c r="J51" s="173">
        <f t="shared" si="2"/>
        <v>47231.33</v>
      </c>
      <c r="K51" s="175">
        <f t="shared" si="3"/>
        <v>47231.33</v>
      </c>
      <c r="L51" s="134">
        <v>20.6</v>
      </c>
      <c r="M51" s="132" t="s">
        <v>4</v>
      </c>
      <c r="N51" s="132" t="s">
        <v>3</v>
      </c>
      <c r="O51" s="132" t="s">
        <v>1392</v>
      </c>
    </row>
    <row r="52" spans="1:15" s="131" customFormat="1" x14ac:dyDescent="0.25">
      <c r="A52" s="132"/>
      <c r="B52" s="132" t="s">
        <v>1228</v>
      </c>
      <c r="C52" s="133">
        <v>24</v>
      </c>
      <c r="D52" s="132" t="s">
        <v>1433</v>
      </c>
      <c r="E52" s="132">
        <v>1.0137</v>
      </c>
      <c r="F52" s="134">
        <v>1</v>
      </c>
      <c r="G52" s="134">
        <v>1</v>
      </c>
      <c r="H52" s="171">
        <f t="shared" si="0"/>
        <v>1.0137</v>
      </c>
      <c r="I52" s="174">
        <f t="shared" si="1"/>
        <v>1.0137</v>
      </c>
      <c r="J52" s="173">
        <f t="shared" si="2"/>
        <v>6308.26</v>
      </c>
      <c r="K52" s="175">
        <f t="shared" si="3"/>
        <v>6308.26</v>
      </c>
      <c r="L52" s="134">
        <v>1.57</v>
      </c>
      <c r="M52" s="132" t="s">
        <v>4</v>
      </c>
      <c r="N52" s="132" t="s">
        <v>3</v>
      </c>
      <c r="O52" s="132" t="s">
        <v>1392</v>
      </c>
    </row>
    <row r="53" spans="1:15" s="131" customFormat="1" x14ac:dyDescent="0.25">
      <c r="A53" s="132"/>
      <c r="B53" s="132" t="s">
        <v>1227</v>
      </c>
      <c r="C53" s="133">
        <v>24</v>
      </c>
      <c r="D53" s="132" t="s">
        <v>1433</v>
      </c>
      <c r="E53" s="132">
        <v>1.2718</v>
      </c>
      <c r="F53" s="134">
        <v>1</v>
      </c>
      <c r="G53" s="134">
        <v>1</v>
      </c>
      <c r="H53" s="171">
        <f t="shared" si="0"/>
        <v>1.2718</v>
      </c>
      <c r="I53" s="174">
        <f t="shared" si="1"/>
        <v>1.2718</v>
      </c>
      <c r="J53" s="173">
        <f t="shared" si="2"/>
        <v>7914.41</v>
      </c>
      <c r="K53" s="175">
        <f t="shared" si="3"/>
        <v>7914.41</v>
      </c>
      <c r="L53" s="134">
        <v>2.5299999999999998</v>
      </c>
      <c r="M53" s="132" t="s">
        <v>4</v>
      </c>
      <c r="N53" s="132" t="s">
        <v>3</v>
      </c>
      <c r="O53" s="132" t="s">
        <v>1392</v>
      </c>
    </row>
    <row r="54" spans="1:15" s="131" customFormat="1" x14ac:dyDescent="0.25">
      <c r="A54" s="132"/>
      <c r="B54" s="132" t="s">
        <v>1226</v>
      </c>
      <c r="C54" s="133">
        <v>24</v>
      </c>
      <c r="D54" s="132" t="s">
        <v>1433</v>
      </c>
      <c r="E54" s="132">
        <v>2.6421000000000001</v>
      </c>
      <c r="F54" s="134">
        <v>1</v>
      </c>
      <c r="G54" s="134">
        <v>1</v>
      </c>
      <c r="H54" s="171">
        <f t="shared" si="0"/>
        <v>2.6421000000000001</v>
      </c>
      <c r="I54" s="174">
        <f t="shared" si="1"/>
        <v>2.6421000000000001</v>
      </c>
      <c r="J54" s="173">
        <f t="shared" si="2"/>
        <v>16441.79</v>
      </c>
      <c r="K54" s="175">
        <f t="shared" si="3"/>
        <v>16441.79</v>
      </c>
      <c r="L54" s="134">
        <v>6.88</v>
      </c>
      <c r="M54" s="132" t="s">
        <v>4</v>
      </c>
      <c r="N54" s="132" t="s">
        <v>3</v>
      </c>
      <c r="O54" s="132" t="s">
        <v>1392</v>
      </c>
    </row>
    <row r="55" spans="1:15" s="131" customFormat="1" x14ac:dyDescent="0.25">
      <c r="A55" s="132"/>
      <c r="B55" s="132" t="s">
        <v>1225</v>
      </c>
      <c r="C55" s="133">
        <v>24</v>
      </c>
      <c r="D55" s="132" t="s">
        <v>1433</v>
      </c>
      <c r="E55" s="132">
        <v>5.9089999999999998</v>
      </c>
      <c r="F55" s="134">
        <v>1</v>
      </c>
      <c r="G55" s="134">
        <v>1</v>
      </c>
      <c r="H55" s="171">
        <f t="shared" si="0"/>
        <v>5.9089999999999998</v>
      </c>
      <c r="I55" s="174">
        <f t="shared" si="1"/>
        <v>5.9089999999999998</v>
      </c>
      <c r="J55" s="173">
        <f t="shared" si="2"/>
        <v>36771.71</v>
      </c>
      <c r="K55" s="175">
        <f t="shared" si="3"/>
        <v>36771.71</v>
      </c>
      <c r="L55" s="134">
        <v>14.56</v>
      </c>
      <c r="M55" s="132" t="s">
        <v>4</v>
      </c>
      <c r="N55" s="132" t="s">
        <v>3</v>
      </c>
      <c r="O55" s="132" t="s">
        <v>1392</v>
      </c>
    </row>
    <row r="56" spans="1:15" s="131" customFormat="1" ht="27" x14ac:dyDescent="0.25">
      <c r="A56" s="132"/>
      <c r="B56" s="132" t="s">
        <v>1224</v>
      </c>
      <c r="C56" s="133">
        <v>26</v>
      </c>
      <c r="D56" s="132" t="s">
        <v>1434</v>
      </c>
      <c r="E56" s="132">
        <v>1.2619</v>
      </c>
      <c r="F56" s="134">
        <v>1</v>
      </c>
      <c r="G56" s="134">
        <v>1</v>
      </c>
      <c r="H56" s="171">
        <f t="shared" si="0"/>
        <v>1.2619</v>
      </c>
      <c r="I56" s="174">
        <f t="shared" si="1"/>
        <v>1.2619</v>
      </c>
      <c r="J56" s="173">
        <f t="shared" si="2"/>
        <v>7852.8</v>
      </c>
      <c r="K56" s="175">
        <f t="shared" si="3"/>
        <v>7852.8</v>
      </c>
      <c r="L56" s="134">
        <v>2.4300000000000002</v>
      </c>
      <c r="M56" s="132" t="s">
        <v>4</v>
      </c>
      <c r="N56" s="132" t="s">
        <v>3</v>
      </c>
      <c r="O56" s="132" t="s">
        <v>1392</v>
      </c>
    </row>
    <row r="57" spans="1:15" s="131" customFormat="1" ht="27" x14ac:dyDescent="0.25">
      <c r="A57" s="132"/>
      <c r="B57" s="132" t="s">
        <v>1223</v>
      </c>
      <c r="C57" s="133">
        <v>26</v>
      </c>
      <c r="D57" s="132" t="s">
        <v>1434</v>
      </c>
      <c r="E57" s="132">
        <v>1.6506000000000001</v>
      </c>
      <c r="F57" s="134">
        <v>1</v>
      </c>
      <c r="G57" s="134">
        <v>1</v>
      </c>
      <c r="H57" s="171">
        <f t="shared" si="0"/>
        <v>1.6506000000000001</v>
      </c>
      <c r="I57" s="174">
        <f t="shared" si="1"/>
        <v>1.6506000000000001</v>
      </c>
      <c r="J57" s="173">
        <f t="shared" si="2"/>
        <v>10271.68</v>
      </c>
      <c r="K57" s="175">
        <f t="shared" si="3"/>
        <v>10271.68</v>
      </c>
      <c r="L57" s="134">
        <v>4.01</v>
      </c>
      <c r="M57" s="132" t="s">
        <v>4</v>
      </c>
      <c r="N57" s="132" t="s">
        <v>3</v>
      </c>
      <c r="O57" s="132" t="s">
        <v>1392</v>
      </c>
    </row>
    <row r="58" spans="1:15" s="131" customFormat="1" ht="27" x14ac:dyDescent="0.25">
      <c r="A58" s="132"/>
      <c r="B58" s="132" t="s">
        <v>1222</v>
      </c>
      <c r="C58" s="133">
        <v>26</v>
      </c>
      <c r="D58" s="132" t="s">
        <v>1434</v>
      </c>
      <c r="E58" s="132">
        <v>2.5718999999999999</v>
      </c>
      <c r="F58" s="134">
        <v>1</v>
      </c>
      <c r="G58" s="134">
        <v>1</v>
      </c>
      <c r="H58" s="171">
        <f t="shared" si="0"/>
        <v>2.5718999999999999</v>
      </c>
      <c r="I58" s="174">
        <f t="shared" si="1"/>
        <v>2.5718999999999999</v>
      </c>
      <c r="J58" s="173">
        <f t="shared" si="2"/>
        <v>16004.93</v>
      </c>
      <c r="K58" s="175">
        <f t="shared" si="3"/>
        <v>16004.93</v>
      </c>
      <c r="L58" s="134">
        <v>8.9499999999999993</v>
      </c>
      <c r="M58" s="132" t="s">
        <v>4</v>
      </c>
      <c r="N58" s="132" t="s">
        <v>3</v>
      </c>
      <c r="O58" s="132" t="s">
        <v>1392</v>
      </c>
    </row>
    <row r="59" spans="1:15" s="131" customFormat="1" ht="27" x14ac:dyDescent="0.25">
      <c r="A59" s="132"/>
      <c r="B59" s="132" t="s">
        <v>1221</v>
      </c>
      <c r="C59" s="133">
        <v>26</v>
      </c>
      <c r="D59" s="132" t="s">
        <v>1434</v>
      </c>
      <c r="E59" s="132">
        <v>5.6840999999999999</v>
      </c>
      <c r="F59" s="134">
        <v>1</v>
      </c>
      <c r="G59" s="134">
        <v>1</v>
      </c>
      <c r="H59" s="171">
        <f t="shared" si="0"/>
        <v>5.6840999999999999</v>
      </c>
      <c r="I59" s="174">
        <f t="shared" si="1"/>
        <v>5.6840999999999999</v>
      </c>
      <c r="J59" s="173">
        <f t="shared" si="2"/>
        <v>35372.15</v>
      </c>
      <c r="K59" s="175">
        <f t="shared" si="3"/>
        <v>35372.15</v>
      </c>
      <c r="L59" s="134">
        <v>21.23</v>
      </c>
      <c r="M59" s="132" t="s">
        <v>4</v>
      </c>
      <c r="N59" s="132" t="s">
        <v>3</v>
      </c>
      <c r="O59" s="132" t="s">
        <v>1392</v>
      </c>
    </row>
    <row r="60" spans="1:15" s="131" customFormat="1" x14ac:dyDescent="0.25">
      <c r="A60" s="132"/>
      <c r="B60" s="132" t="s">
        <v>1220</v>
      </c>
      <c r="C60" s="133">
        <v>40</v>
      </c>
      <c r="D60" s="132" t="s">
        <v>1435</v>
      </c>
      <c r="E60" s="132">
        <v>0.87470000000000003</v>
      </c>
      <c r="F60" s="134">
        <v>1</v>
      </c>
      <c r="G60" s="134">
        <v>1</v>
      </c>
      <c r="H60" s="171">
        <f t="shared" si="0"/>
        <v>0.87470000000000003</v>
      </c>
      <c r="I60" s="174">
        <f t="shared" si="1"/>
        <v>0.87470000000000003</v>
      </c>
      <c r="J60" s="173">
        <f t="shared" si="2"/>
        <v>5443.26</v>
      </c>
      <c r="K60" s="175">
        <f t="shared" si="3"/>
        <v>5443.26</v>
      </c>
      <c r="L60" s="134">
        <v>3.67</v>
      </c>
      <c r="M60" s="132" t="s">
        <v>4</v>
      </c>
      <c r="N60" s="132" t="s">
        <v>3</v>
      </c>
      <c r="O60" s="132" t="s">
        <v>1392</v>
      </c>
    </row>
    <row r="61" spans="1:15" s="131" customFormat="1" x14ac:dyDescent="0.25">
      <c r="A61" s="132"/>
      <c r="B61" s="132" t="s">
        <v>1219</v>
      </c>
      <c r="C61" s="133">
        <v>40</v>
      </c>
      <c r="D61" s="132" t="s">
        <v>1435</v>
      </c>
      <c r="E61" s="132">
        <v>1.0833999999999999</v>
      </c>
      <c r="F61" s="134">
        <v>1</v>
      </c>
      <c r="G61" s="134">
        <v>1</v>
      </c>
      <c r="H61" s="171">
        <f t="shared" si="0"/>
        <v>1.0833999999999999</v>
      </c>
      <c r="I61" s="174">
        <f t="shared" si="1"/>
        <v>1.0833999999999999</v>
      </c>
      <c r="J61" s="173">
        <f t="shared" si="2"/>
        <v>6742</v>
      </c>
      <c r="K61" s="175">
        <f t="shared" si="3"/>
        <v>6742</v>
      </c>
      <c r="L61" s="134">
        <v>5.01</v>
      </c>
      <c r="M61" s="132" t="s">
        <v>4</v>
      </c>
      <c r="N61" s="132" t="s">
        <v>3</v>
      </c>
      <c r="O61" s="132" t="s">
        <v>1392</v>
      </c>
    </row>
    <row r="62" spans="1:15" s="131" customFormat="1" x14ac:dyDescent="0.25">
      <c r="A62" s="132"/>
      <c r="B62" s="132" t="s">
        <v>1218</v>
      </c>
      <c r="C62" s="133">
        <v>40</v>
      </c>
      <c r="D62" s="132" t="s">
        <v>1435</v>
      </c>
      <c r="E62" s="132">
        <v>1.4571000000000001</v>
      </c>
      <c r="F62" s="134">
        <v>1</v>
      </c>
      <c r="G62" s="134">
        <v>1</v>
      </c>
      <c r="H62" s="171">
        <f t="shared" si="0"/>
        <v>1.4571000000000001</v>
      </c>
      <c r="I62" s="174">
        <f t="shared" si="1"/>
        <v>1.4571000000000001</v>
      </c>
      <c r="J62" s="173">
        <f t="shared" si="2"/>
        <v>9067.5300000000007</v>
      </c>
      <c r="K62" s="175">
        <f t="shared" si="3"/>
        <v>9067.5300000000007</v>
      </c>
      <c r="L62" s="134">
        <v>7.12</v>
      </c>
      <c r="M62" s="132" t="s">
        <v>4</v>
      </c>
      <c r="N62" s="132" t="s">
        <v>3</v>
      </c>
      <c r="O62" s="132" t="s">
        <v>1392</v>
      </c>
    </row>
    <row r="63" spans="1:15" s="131" customFormat="1" x14ac:dyDescent="0.25">
      <c r="A63" s="132"/>
      <c r="B63" s="132" t="s">
        <v>1217</v>
      </c>
      <c r="C63" s="133">
        <v>40</v>
      </c>
      <c r="D63" s="132" t="s">
        <v>1435</v>
      </c>
      <c r="E63" s="132">
        <v>3.4744000000000002</v>
      </c>
      <c r="F63" s="134">
        <v>1</v>
      </c>
      <c r="G63" s="134">
        <v>1</v>
      </c>
      <c r="H63" s="171">
        <f t="shared" si="0"/>
        <v>3.4744000000000002</v>
      </c>
      <c r="I63" s="174">
        <f t="shared" si="1"/>
        <v>3.4744000000000002</v>
      </c>
      <c r="J63" s="173">
        <f t="shared" si="2"/>
        <v>21621.19</v>
      </c>
      <c r="K63" s="175">
        <f t="shared" si="3"/>
        <v>21621.19</v>
      </c>
      <c r="L63" s="134">
        <v>13.61</v>
      </c>
      <c r="M63" s="132" t="s">
        <v>4</v>
      </c>
      <c r="N63" s="132" t="s">
        <v>3</v>
      </c>
      <c r="O63" s="132" t="s">
        <v>1392</v>
      </c>
    </row>
    <row r="64" spans="1:15" s="131" customFormat="1" x14ac:dyDescent="0.25">
      <c r="A64" s="132"/>
      <c r="B64" s="132" t="s">
        <v>1216</v>
      </c>
      <c r="C64" s="133">
        <v>41</v>
      </c>
      <c r="D64" s="132" t="s">
        <v>1436</v>
      </c>
      <c r="E64" s="132">
        <v>0.73609999999999998</v>
      </c>
      <c r="F64" s="134">
        <v>1</v>
      </c>
      <c r="G64" s="134">
        <v>1</v>
      </c>
      <c r="H64" s="171">
        <f t="shared" si="0"/>
        <v>0.73609999999999998</v>
      </c>
      <c r="I64" s="174">
        <f t="shared" si="1"/>
        <v>0.73609999999999998</v>
      </c>
      <c r="J64" s="173">
        <f t="shared" si="2"/>
        <v>4580.75</v>
      </c>
      <c r="K64" s="175">
        <f t="shared" si="3"/>
        <v>4580.75</v>
      </c>
      <c r="L64" s="134">
        <v>2.89</v>
      </c>
      <c r="M64" s="132" t="s">
        <v>4</v>
      </c>
      <c r="N64" s="132" t="s">
        <v>3</v>
      </c>
      <c r="O64" s="132" t="s">
        <v>1392</v>
      </c>
    </row>
    <row r="65" spans="1:15" s="131" customFormat="1" x14ac:dyDescent="0.25">
      <c r="A65" s="132"/>
      <c r="B65" s="132" t="s">
        <v>1215</v>
      </c>
      <c r="C65" s="133">
        <v>41</v>
      </c>
      <c r="D65" s="132" t="s">
        <v>1436</v>
      </c>
      <c r="E65" s="132">
        <v>0.81210000000000004</v>
      </c>
      <c r="F65" s="134">
        <v>1</v>
      </c>
      <c r="G65" s="134">
        <v>1</v>
      </c>
      <c r="H65" s="171">
        <f t="shared" si="0"/>
        <v>0.81210000000000004</v>
      </c>
      <c r="I65" s="174">
        <f t="shared" si="1"/>
        <v>0.81210000000000004</v>
      </c>
      <c r="J65" s="173">
        <f t="shared" si="2"/>
        <v>5053.7</v>
      </c>
      <c r="K65" s="175">
        <f t="shared" si="3"/>
        <v>5053.7</v>
      </c>
      <c r="L65" s="134">
        <v>4.04</v>
      </c>
      <c r="M65" s="132" t="s">
        <v>4</v>
      </c>
      <c r="N65" s="132" t="s">
        <v>3</v>
      </c>
      <c r="O65" s="132" t="s">
        <v>1392</v>
      </c>
    </row>
    <row r="66" spans="1:15" s="131" customFormat="1" x14ac:dyDescent="0.25">
      <c r="A66" s="132"/>
      <c r="B66" s="132" t="s">
        <v>1214</v>
      </c>
      <c r="C66" s="133">
        <v>41</v>
      </c>
      <c r="D66" s="132" t="s">
        <v>1436</v>
      </c>
      <c r="E66" s="132">
        <v>1.1862999999999999</v>
      </c>
      <c r="F66" s="134">
        <v>1</v>
      </c>
      <c r="G66" s="134">
        <v>1</v>
      </c>
      <c r="H66" s="171">
        <f t="shared" si="0"/>
        <v>1.1862999999999999</v>
      </c>
      <c r="I66" s="174">
        <f t="shared" si="1"/>
        <v>1.1862999999999999</v>
      </c>
      <c r="J66" s="173">
        <f t="shared" si="2"/>
        <v>7382.34</v>
      </c>
      <c r="K66" s="175">
        <f t="shared" si="3"/>
        <v>7382.34</v>
      </c>
      <c r="L66" s="134">
        <v>6.41</v>
      </c>
      <c r="M66" s="132" t="s">
        <v>4</v>
      </c>
      <c r="N66" s="132" t="s">
        <v>3</v>
      </c>
      <c r="O66" s="132" t="s">
        <v>1392</v>
      </c>
    </row>
    <row r="67" spans="1:15" s="131" customFormat="1" x14ac:dyDescent="0.25">
      <c r="A67" s="132"/>
      <c r="B67" s="132" t="s">
        <v>1213</v>
      </c>
      <c r="C67" s="133">
        <v>41</v>
      </c>
      <c r="D67" s="132" t="s">
        <v>1436</v>
      </c>
      <c r="E67" s="132">
        <v>2.2589999999999999</v>
      </c>
      <c r="F67" s="134">
        <v>1</v>
      </c>
      <c r="G67" s="134">
        <v>1</v>
      </c>
      <c r="H67" s="171">
        <f t="shared" si="0"/>
        <v>2.2589999999999999</v>
      </c>
      <c r="I67" s="174">
        <f t="shared" si="1"/>
        <v>2.2589999999999999</v>
      </c>
      <c r="J67" s="173">
        <f t="shared" si="2"/>
        <v>14057.76</v>
      </c>
      <c r="K67" s="175">
        <f t="shared" si="3"/>
        <v>14057.76</v>
      </c>
      <c r="L67" s="134">
        <v>10.39</v>
      </c>
      <c r="M67" s="132" t="s">
        <v>4</v>
      </c>
      <c r="N67" s="132" t="s">
        <v>3</v>
      </c>
      <c r="O67" s="132" t="s">
        <v>1392</v>
      </c>
    </row>
    <row r="68" spans="1:15" s="131" customFormat="1" ht="27" x14ac:dyDescent="0.25">
      <c r="A68" s="132"/>
      <c r="B68" s="132" t="s">
        <v>1212</v>
      </c>
      <c r="C68" s="133">
        <v>42</v>
      </c>
      <c r="D68" s="132" t="s">
        <v>1437</v>
      </c>
      <c r="E68" s="132">
        <v>0.52559999999999996</v>
      </c>
      <c r="F68" s="134">
        <v>1</v>
      </c>
      <c r="G68" s="134">
        <v>1</v>
      </c>
      <c r="H68" s="171">
        <f t="shared" si="0"/>
        <v>0.52559999999999996</v>
      </c>
      <c r="I68" s="174">
        <f t="shared" si="1"/>
        <v>0.52559999999999996</v>
      </c>
      <c r="J68" s="173">
        <f t="shared" si="2"/>
        <v>3270.81</v>
      </c>
      <c r="K68" s="175">
        <f t="shared" si="3"/>
        <v>3270.81</v>
      </c>
      <c r="L68" s="134">
        <v>4.8099999999999996</v>
      </c>
      <c r="M68" s="132" t="s">
        <v>4</v>
      </c>
      <c r="N68" s="132" t="s">
        <v>3</v>
      </c>
      <c r="O68" s="132" t="s">
        <v>1392</v>
      </c>
    </row>
    <row r="69" spans="1:15" s="131" customFormat="1" ht="27" x14ac:dyDescent="0.25">
      <c r="A69" s="132"/>
      <c r="B69" s="132" t="s">
        <v>1211</v>
      </c>
      <c r="C69" s="133">
        <v>42</v>
      </c>
      <c r="D69" s="132" t="s">
        <v>1437</v>
      </c>
      <c r="E69" s="132">
        <v>0.64910000000000001</v>
      </c>
      <c r="F69" s="134">
        <v>1</v>
      </c>
      <c r="G69" s="134">
        <v>1</v>
      </c>
      <c r="H69" s="171">
        <f t="shared" si="0"/>
        <v>0.64910000000000001</v>
      </c>
      <c r="I69" s="174">
        <f t="shared" si="1"/>
        <v>0.64910000000000001</v>
      </c>
      <c r="J69" s="173">
        <f t="shared" si="2"/>
        <v>4039.35</v>
      </c>
      <c r="K69" s="175">
        <f t="shared" si="3"/>
        <v>4039.35</v>
      </c>
      <c r="L69" s="134">
        <v>7.71</v>
      </c>
      <c r="M69" s="132" t="s">
        <v>4</v>
      </c>
      <c r="N69" s="132" t="s">
        <v>3</v>
      </c>
      <c r="O69" s="132" t="s">
        <v>1392</v>
      </c>
    </row>
    <row r="70" spans="1:15" s="131" customFormat="1" ht="27" x14ac:dyDescent="0.25">
      <c r="A70" s="132"/>
      <c r="B70" s="132" t="s">
        <v>1210</v>
      </c>
      <c r="C70" s="133">
        <v>42</v>
      </c>
      <c r="D70" s="132" t="s">
        <v>1437</v>
      </c>
      <c r="E70" s="132">
        <v>0.92830000000000001</v>
      </c>
      <c r="F70" s="134">
        <v>1</v>
      </c>
      <c r="G70" s="134">
        <v>1</v>
      </c>
      <c r="H70" s="171">
        <f t="shared" si="0"/>
        <v>0.92830000000000001</v>
      </c>
      <c r="I70" s="174">
        <f t="shared" si="1"/>
        <v>0.92830000000000001</v>
      </c>
      <c r="J70" s="173">
        <f t="shared" si="2"/>
        <v>5776.81</v>
      </c>
      <c r="K70" s="175">
        <f t="shared" si="3"/>
        <v>5776.81</v>
      </c>
      <c r="L70" s="134">
        <v>8.4</v>
      </c>
      <c r="M70" s="132" t="s">
        <v>4</v>
      </c>
      <c r="N70" s="132" t="s">
        <v>3</v>
      </c>
      <c r="O70" s="132" t="s">
        <v>1392</v>
      </c>
    </row>
    <row r="71" spans="1:15" s="131" customFormat="1" ht="27" x14ac:dyDescent="0.25">
      <c r="A71" s="132"/>
      <c r="B71" s="132" t="s">
        <v>1209</v>
      </c>
      <c r="C71" s="133">
        <v>42</v>
      </c>
      <c r="D71" s="132" t="s">
        <v>1437</v>
      </c>
      <c r="E71" s="132">
        <v>2.5396999999999998</v>
      </c>
      <c r="F71" s="134">
        <v>1</v>
      </c>
      <c r="G71" s="134">
        <v>1</v>
      </c>
      <c r="H71" s="171">
        <f t="shared" si="0"/>
        <v>2.5396999999999998</v>
      </c>
      <c r="I71" s="174">
        <f t="shared" si="1"/>
        <v>2.5396999999999998</v>
      </c>
      <c r="J71" s="173">
        <f t="shared" si="2"/>
        <v>15804.55</v>
      </c>
      <c r="K71" s="175">
        <f t="shared" si="3"/>
        <v>15804.55</v>
      </c>
      <c r="L71" s="134">
        <v>12.63</v>
      </c>
      <c r="M71" s="132" t="s">
        <v>4</v>
      </c>
      <c r="N71" s="132" t="s">
        <v>3</v>
      </c>
      <c r="O71" s="132" t="s">
        <v>1392</v>
      </c>
    </row>
    <row r="72" spans="1:15" s="131" customFormat="1" ht="27" x14ac:dyDescent="0.25">
      <c r="A72" s="132"/>
      <c r="B72" s="132" t="s">
        <v>1208</v>
      </c>
      <c r="C72" s="133">
        <v>43</v>
      </c>
      <c r="D72" s="132" t="s">
        <v>1438</v>
      </c>
      <c r="E72" s="132">
        <v>0.72940000000000005</v>
      </c>
      <c r="F72" s="134">
        <v>1</v>
      </c>
      <c r="G72" s="134">
        <v>1</v>
      </c>
      <c r="H72" s="171">
        <f t="shared" si="0"/>
        <v>0.72940000000000005</v>
      </c>
      <c r="I72" s="174">
        <f t="shared" si="1"/>
        <v>0.72940000000000005</v>
      </c>
      <c r="J72" s="173">
        <f t="shared" si="2"/>
        <v>4539.0600000000004</v>
      </c>
      <c r="K72" s="175">
        <f t="shared" si="3"/>
        <v>4539.0600000000004</v>
      </c>
      <c r="L72" s="134">
        <v>3.63</v>
      </c>
      <c r="M72" s="132" t="s">
        <v>4</v>
      </c>
      <c r="N72" s="132" t="s">
        <v>3</v>
      </c>
      <c r="O72" s="132" t="s">
        <v>1392</v>
      </c>
    </row>
    <row r="73" spans="1:15" s="131" customFormat="1" ht="27" x14ac:dyDescent="0.25">
      <c r="A73" s="132"/>
      <c r="B73" s="132" t="s">
        <v>1207</v>
      </c>
      <c r="C73" s="133">
        <v>43</v>
      </c>
      <c r="D73" s="132" t="s">
        <v>1438</v>
      </c>
      <c r="E73" s="132">
        <v>0.89129999999999998</v>
      </c>
      <c r="F73" s="134">
        <v>1</v>
      </c>
      <c r="G73" s="134">
        <v>1</v>
      </c>
      <c r="H73" s="171">
        <f t="shared" si="0"/>
        <v>0.89129999999999998</v>
      </c>
      <c r="I73" s="174">
        <f t="shared" si="1"/>
        <v>0.89129999999999998</v>
      </c>
      <c r="J73" s="173">
        <f t="shared" si="2"/>
        <v>5546.56</v>
      </c>
      <c r="K73" s="175">
        <f t="shared" si="3"/>
        <v>5546.56</v>
      </c>
      <c r="L73" s="134">
        <v>4.6500000000000004</v>
      </c>
      <c r="M73" s="132" t="s">
        <v>4</v>
      </c>
      <c r="N73" s="132" t="s">
        <v>3</v>
      </c>
      <c r="O73" s="132" t="s">
        <v>1392</v>
      </c>
    </row>
    <row r="74" spans="1:15" s="131" customFormat="1" ht="27" x14ac:dyDescent="0.25">
      <c r="A74" s="132"/>
      <c r="B74" s="132" t="s">
        <v>1206</v>
      </c>
      <c r="C74" s="133">
        <v>43</v>
      </c>
      <c r="D74" s="132" t="s">
        <v>1438</v>
      </c>
      <c r="E74" s="132">
        <v>1.4012</v>
      </c>
      <c r="F74" s="134">
        <v>1</v>
      </c>
      <c r="G74" s="134">
        <v>1</v>
      </c>
      <c r="H74" s="171">
        <f t="shared" si="0"/>
        <v>1.4012</v>
      </c>
      <c r="I74" s="174">
        <f t="shared" si="1"/>
        <v>1.4012</v>
      </c>
      <c r="J74" s="173">
        <f t="shared" si="2"/>
        <v>8719.67</v>
      </c>
      <c r="K74" s="175">
        <f t="shared" si="3"/>
        <v>8719.67</v>
      </c>
      <c r="L74" s="134">
        <v>7.35</v>
      </c>
      <c r="M74" s="132" t="s">
        <v>4</v>
      </c>
      <c r="N74" s="132" t="s">
        <v>3</v>
      </c>
      <c r="O74" s="132" t="s">
        <v>1392</v>
      </c>
    </row>
    <row r="75" spans="1:15" s="131" customFormat="1" ht="27" x14ac:dyDescent="0.25">
      <c r="A75" s="132"/>
      <c r="B75" s="132" t="s">
        <v>1205</v>
      </c>
      <c r="C75" s="133">
        <v>43</v>
      </c>
      <c r="D75" s="132" t="s">
        <v>1438</v>
      </c>
      <c r="E75" s="132">
        <v>3.677</v>
      </c>
      <c r="F75" s="134">
        <v>1</v>
      </c>
      <c r="G75" s="134">
        <v>1</v>
      </c>
      <c r="H75" s="171">
        <f t="shared" si="0"/>
        <v>3.677</v>
      </c>
      <c r="I75" s="174">
        <f t="shared" si="1"/>
        <v>3.677</v>
      </c>
      <c r="J75" s="173">
        <f t="shared" si="2"/>
        <v>22881.97</v>
      </c>
      <c r="K75" s="175">
        <f t="shared" si="3"/>
        <v>22881.97</v>
      </c>
      <c r="L75" s="134">
        <v>14.63</v>
      </c>
      <c r="M75" s="132" t="s">
        <v>4</v>
      </c>
      <c r="N75" s="132" t="s">
        <v>3</v>
      </c>
      <c r="O75" s="132" t="s">
        <v>1392</v>
      </c>
    </row>
    <row r="76" spans="1:15" s="131" customFormat="1" x14ac:dyDescent="0.25">
      <c r="A76" s="132"/>
      <c r="B76" s="132" t="s">
        <v>1204</v>
      </c>
      <c r="C76" s="133">
        <v>44</v>
      </c>
      <c r="D76" s="132" t="s">
        <v>1439</v>
      </c>
      <c r="E76" s="132">
        <v>0.75439999999999996</v>
      </c>
      <c r="F76" s="134">
        <v>1</v>
      </c>
      <c r="G76" s="134">
        <v>1</v>
      </c>
      <c r="H76" s="171">
        <f t="shared" si="0"/>
        <v>0.75439999999999996</v>
      </c>
      <c r="I76" s="174">
        <f t="shared" si="1"/>
        <v>0.75439999999999996</v>
      </c>
      <c r="J76" s="173">
        <f t="shared" si="2"/>
        <v>4694.63</v>
      </c>
      <c r="K76" s="175">
        <f t="shared" si="3"/>
        <v>4694.63</v>
      </c>
      <c r="L76" s="134">
        <v>3.57</v>
      </c>
      <c r="M76" s="132" t="s">
        <v>4</v>
      </c>
      <c r="N76" s="132" t="s">
        <v>3</v>
      </c>
      <c r="O76" s="132" t="s">
        <v>1392</v>
      </c>
    </row>
    <row r="77" spans="1:15" s="131" customFormat="1" x14ac:dyDescent="0.25">
      <c r="A77" s="132"/>
      <c r="B77" s="132" t="s">
        <v>1203</v>
      </c>
      <c r="C77" s="133">
        <v>44</v>
      </c>
      <c r="D77" s="132" t="s">
        <v>1439</v>
      </c>
      <c r="E77" s="132">
        <v>1.0156000000000001</v>
      </c>
      <c r="F77" s="134">
        <v>1</v>
      </c>
      <c r="G77" s="134">
        <v>1</v>
      </c>
      <c r="H77" s="171">
        <f t="shared" ref="H77:H140" si="4">ROUND(E77*F77,5)</f>
        <v>1.0156000000000001</v>
      </c>
      <c r="I77" s="174">
        <f t="shared" ref="I77:I140" si="5">ROUND(E77*G77,5)</f>
        <v>1.0156000000000001</v>
      </c>
      <c r="J77" s="173">
        <f t="shared" ref="J77:J140" si="6">ROUND(H77*6223,2)</f>
        <v>6320.08</v>
      </c>
      <c r="K77" s="175">
        <f t="shared" ref="K77:K140" si="7">ROUND(I77*6223,2)</f>
        <v>6320.08</v>
      </c>
      <c r="L77" s="134">
        <v>4.62</v>
      </c>
      <c r="M77" s="132" t="s">
        <v>4</v>
      </c>
      <c r="N77" s="132" t="s">
        <v>3</v>
      </c>
      <c r="O77" s="132" t="s">
        <v>1392</v>
      </c>
    </row>
    <row r="78" spans="1:15" s="131" customFormat="1" x14ac:dyDescent="0.25">
      <c r="A78" s="132"/>
      <c r="B78" s="132" t="s">
        <v>1202</v>
      </c>
      <c r="C78" s="133">
        <v>44</v>
      </c>
      <c r="D78" s="132" t="s">
        <v>1439</v>
      </c>
      <c r="E78" s="132">
        <v>1.3508</v>
      </c>
      <c r="F78" s="134">
        <v>1</v>
      </c>
      <c r="G78" s="134">
        <v>1</v>
      </c>
      <c r="H78" s="171">
        <f t="shared" si="4"/>
        <v>1.3508</v>
      </c>
      <c r="I78" s="174">
        <f t="shared" si="5"/>
        <v>1.3508</v>
      </c>
      <c r="J78" s="173">
        <f t="shared" si="6"/>
        <v>8406.0300000000007</v>
      </c>
      <c r="K78" s="175">
        <f t="shared" si="7"/>
        <v>8406.0300000000007</v>
      </c>
      <c r="L78" s="134">
        <v>5.52</v>
      </c>
      <c r="M78" s="132" t="s">
        <v>4</v>
      </c>
      <c r="N78" s="132" t="s">
        <v>3</v>
      </c>
      <c r="O78" s="132" t="s">
        <v>1392</v>
      </c>
    </row>
    <row r="79" spans="1:15" s="131" customFormat="1" x14ac:dyDescent="0.25">
      <c r="A79" s="132"/>
      <c r="B79" s="132" t="s">
        <v>1201</v>
      </c>
      <c r="C79" s="133">
        <v>44</v>
      </c>
      <c r="D79" s="132" t="s">
        <v>1439</v>
      </c>
      <c r="E79" s="132">
        <v>3.1084000000000001</v>
      </c>
      <c r="F79" s="134">
        <v>1</v>
      </c>
      <c r="G79" s="134">
        <v>1</v>
      </c>
      <c r="H79" s="171">
        <f t="shared" si="4"/>
        <v>3.1084000000000001</v>
      </c>
      <c r="I79" s="174">
        <f t="shared" si="5"/>
        <v>3.1084000000000001</v>
      </c>
      <c r="J79" s="173">
        <f t="shared" si="6"/>
        <v>19343.57</v>
      </c>
      <c r="K79" s="175">
        <f t="shared" si="7"/>
        <v>19343.57</v>
      </c>
      <c r="L79" s="134">
        <v>9.3000000000000007</v>
      </c>
      <c r="M79" s="132" t="s">
        <v>4</v>
      </c>
      <c r="N79" s="132" t="s">
        <v>3</v>
      </c>
      <c r="O79" s="132" t="s">
        <v>1392</v>
      </c>
    </row>
    <row r="80" spans="1:15" s="131" customFormat="1" x14ac:dyDescent="0.25">
      <c r="A80" s="132"/>
      <c r="B80" s="132" t="s">
        <v>1200</v>
      </c>
      <c r="C80" s="133">
        <v>45</v>
      </c>
      <c r="D80" s="132" t="s">
        <v>1440</v>
      </c>
      <c r="E80" s="132">
        <v>0.71599999999999997</v>
      </c>
      <c r="F80" s="134">
        <v>1</v>
      </c>
      <c r="G80" s="134">
        <v>1</v>
      </c>
      <c r="H80" s="171">
        <f t="shared" si="4"/>
        <v>0.71599999999999997</v>
      </c>
      <c r="I80" s="174">
        <f t="shared" si="5"/>
        <v>0.71599999999999997</v>
      </c>
      <c r="J80" s="173">
        <f t="shared" si="6"/>
        <v>4455.67</v>
      </c>
      <c r="K80" s="175">
        <f t="shared" si="7"/>
        <v>4455.67</v>
      </c>
      <c r="L80" s="134">
        <v>2.88</v>
      </c>
      <c r="M80" s="132" t="s">
        <v>4</v>
      </c>
      <c r="N80" s="132" t="s">
        <v>3</v>
      </c>
      <c r="O80" s="132" t="s">
        <v>1392</v>
      </c>
    </row>
    <row r="81" spans="1:15" s="131" customFormat="1" x14ac:dyDescent="0.25">
      <c r="A81" s="132"/>
      <c r="B81" s="132" t="s">
        <v>1199</v>
      </c>
      <c r="C81" s="133">
        <v>45</v>
      </c>
      <c r="D81" s="132" t="s">
        <v>1440</v>
      </c>
      <c r="E81" s="132">
        <v>0.83499999999999996</v>
      </c>
      <c r="F81" s="134">
        <v>1</v>
      </c>
      <c r="G81" s="134">
        <v>1</v>
      </c>
      <c r="H81" s="171">
        <f t="shared" si="4"/>
        <v>0.83499999999999996</v>
      </c>
      <c r="I81" s="174">
        <f t="shared" si="5"/>
        <v>0.83499999999999996</v>
      </c>
      <c r="J81" s="173">
        <f t="shared" si="6"/>
        <v>5196.21</v>
      </c>
      <c r="K81" s="175">
        <f t="shared" si="7"/>
        <v>5196.21</v>
      </c>
      <c r="L81" s="134">
        <v>3.98</v>
      </c>
      <c r="M81" s="132" t="s">
        <v>4</v>
      </c>
      <c r="N81" s="132" t="s">
        <v>3</v>
      </c>
      <c r="O81" s="132" t="s">
        <v>1392</v>
      </c>
    </row>
    <row r="82" spans="1:15" s="131" customFormat="1" x14ac:dyDescent="0.25">
      <c r="A82" s="132"/>
      <c r="B82" s="132" t="s">
        <v>1198</v>
      </c>
      <c r="C82" s="133">
        <v>45</v>
      </c>
      <c r="D82" s="132" t="s">
        <v>1440</v>
      </c>
      <c r="E82" s="132">
        <v>1.1539999999999999</v>
      </c>
      <c r="F82" s="134">
        <v>1</v>
      </c>
      <c r="G82" s="134">
        <v>1</v>
      </c>
      <c r="H82" s="171">
        <f t="shared" si="4"/>
        <v>1.1539999999999999</v>
      </c>
      <c r="I82" s="174">
        <f t="shared" si="5"/>
        <v>1.1539999999999999</v>
      </c>
      <c r="J82" s="173">
        <f t="shared" si="6"/>
        <v>7181.34</v>
      </c>
      <c r="K82" s="175">
        <f t="shared" si="7"/>
        <v>7181.34</v>
      </c>
      <c r="L82" s="134">
        <v>5.95</v>
      </c>
      <c r="M82" s="132" t="s">
        <v>4</v>
      </c>
      <c r="N82" s="132" t="s">
        <v>3</v>
      </c>
      <c r="O82" s="132" t="s">
        <v>1392</v>
      </c>
    </row>
    <row r="83" spans="1:15" s="131" customFormat="1" x14ac:dyDescent="0.25">
      <c r="A83" s="132"/>
      <c r="B83" s="132" t="s">
        <v>1197</v>
      </c>
      <c r="C83" s="133">
        <v>45</v>
      </c>
      <c r="D83" s="132" t="s">
        <v>1440</v>
      </c>
      <c r="E83" s="132">
        <v>2.4537</v>
      </c>
      <c r="F83" s="134">
        <v>1</v>
      </c>
      <c r="G83" s="134">
        <v>1</v>
      </c>
      <c r="H83" s="171">
        <f t="shared" si="4"/>
        <v>2.4537</v>
      </c>
      <c r="I83" s="174">
        <f t="shared" si="5"/>
        <v>2.4537</v>
      </c>
      <c r="J83" s="173">
        <f t="shared" si="6"/>
        <v>15269.38</v>
      </c>
      <c r="K83" s="175">
        <f t="shared" si="7"/>
        <v>15269.38</v>
      </c>
      <c r="L83" s="134">
        <v>10.57</v>
      </c>
      <c r="M83" s="132" t="s">
        <v>4</v>
      </c>
      <c r="N83" s="132" t="s">
        <v>3</v>
      </c>
      <c r="O83" s="132" t="s">
        <v>1392</v>
      </c>
    </row>
    <row r="84" spans="1:15" s="131" customFormat="1" ht="27" x14ac:dyDescent="0.25">
      <c r="A84" s="132"/>
      <c r="B84" s="132" t="s">
        <v>1196</v>
      </c>
      <c r="C84" s="133">
        <v>46</v>
      </c>
      <c r="D84" s="132" t="s">
        <v>1441</v>
      </c>
      <c r="E84" s="132">
        <v>0.68679999999999997</v>
      </c>
      <c r="F84" s="134">
        <v>1</v>
      </c>
      <c r="G84" s="134">
        <v>1</v>
      </c>
      <c r="H84" s="171">
        <f t="shared" si="4"/>
        <v>0.68679999999999997</v>
      </c>
      <c r="I84" s="174">
        <f t="shared" si="5"/>
        <v>0.68679999999999997</v>
      </c>
      <c r="J84" s="173">
        <f t="shared" si="6"/>
        <v>4273.96</v>
      </c>
      <c r="K84" s="175">
        <f t="shared" si="7"/>
        <v>4273.96</v>
      </c>
      <c r="L84" s="134">
        <v>2.48</v>
      </c>
      <c r="M84" s="132" t="s">
        <v>4</v>
      </c>
      <c r="N84" s="132" t="s">
        <v>3</v>
      </c>
      <c r="O84" s="132" t="s">
        <v>1392</v>
      </c>
    </row>
    <row r="85" spans="1:15" s="131" customFormat="1" ht="27" x14ac:dyDescent="0.25">
      <c r="A85" s="132"/>
      <c r="B85" s="132" t="s">
        <v>1195</v>
      </c>
      <c r="C85" s="133">
        <v>46</v>
      </c>
      <c r="D85" s="132" t="s">
        <v>1441</v>
      </c>
      <c r="E85" s="132">
        <v>0.76119999999999999</v>
      </c>
      <c r="F85" s="134">
        <v>1</v>
      </c>
      <c r="G85" s="134">
        <v>1</v>
      </c>
      <c r="H85" s="171">
        <f t="shared" si="4"/>
        <v>0.76119999999999999</v>
      </c>
      <c r="I85" s="174">
        <f t="shared" si="5"/>
        <v>0.76119999999999999</v>
      </c>
      <c r="J85" s="173">
        <f t="shared" si="6"/>
        <v>4736.95</v>
      </c>
      <c r="K85" s="175">
        <f t="shared" si="7"/>
        <v>4736.95</v>
      </c>
      <c r="L85" s="134">
        <v>3.29</v>
      </c>
      <c r="M85" s="132" t="s">
        <v>4</v>
      </c>
      <c r="N85" s="132" t="s">
        <v>3</v>
      </c>
      <c r="O85" s="132" t="s">
        <v>1392</v>
      </c>
    </row>
    <row r="86" spans="1:15" s="131" customFormat="1" ht="27" x14ac:dyDescent="0.25">
      <c r="A86" s="132"/>
      <c r="B86" s="132" t="s">
        <v>1194</v>
      </c>
      <c r="C86" s="133">
        <v>46</v>
      </c>
      <c r="D86" s="132" t="s">
        <v>1441</v>
      </c>
      <c r="E86" s="132">
        <v>0.98609999999999998</v>
      </c>
      <c r="F86" s="134">
        <v>1</v>
      </c>
      <c r="G86" s="134">
        <v>1</v>
      </c>
      <c r="H86" s="171">
        <f t="shared" si="4"/>
        <v>0.98609999999999998</v>
      </c>
      <c r="I86" s="174">
        <f t="shared" si="5"/>
        <v>0.98609999999999998</v>
      </c>
      <c r="J86" s="173">
        <f t="shared" si="6"/>
        <v>6136.5</v>
      </c>
      <c r="K86" s="175">
        <f t="shared" si="7"/>
        <v>6136.5</v>
      </c>
      <c r="L86" s="134">
        <v>4.57</v>
      </c>
      <c r="M86" s="132" t="s">
        <v>4</v>
      </c>
      <c r="N86" s="132" t="s">
        <v>3</v>
      </c>
      <c r="O86" s="132" t="s">
        <v>1392</v>
      </c>
    </row>
    <row r="87" spans="1:15" s="131" customFormat="1" ht="27" x14ac:dyDescent="0.25">
      <c r="A87" s="132"/>
      <c r="B87" s="132" t="s">
        <v>1193</v>
      </c>
      <c r="C87" s="133">
        <v>46</v>
      </c>
      <c r="D87" s="132" t="s">
        <v>1441</v>
      </c>
      <c r="E87" s="132">
        <v>1.8381000000000001</v>
      </c>
      <c r="F87" s="134">
        <v>1</v>
      </c>
      <c r="G87" s="134">
        <v>1</v>
      </c>
      <c r="H87" s="171">
        <f t="shared" si="4"/>
        <v>1.8381000000000001</v>
      </c>
      <c r="I87" s="174">
        <f t="shared" si="5"/>
        <v>1.8381000000000001</v>
      </c>
      <c r="J87" s="173">
        <f t="shared" si="6"/>
        <v>11438.5</v>
      </c>
      <c r="K87" s="175">
        <f t="shared" si="7"/>
        <v>11438.5</v>
      </c>
      <c r="L87" s="134">
        <v>8.06</v>
      </c>
      <c r="M87" s="132" t="s">
        <v>4</v>
      </c>
      <c r="N87" s="132" t="s">
        <v>3</v>
      </c>
      <c r="O87" s="132" t="s">
        <v>1392</v>
      </c>
    </row>
    <row r="88" spans="1:15" s="131" customFormat="1" x14ac:dyDescent="0.25">
      <c r="A88" s="132"/>
      <c r="B88" s="132" t="s">
        <v>1192</v>
      </c>
      <c r="C88" s="133">
        <v>47</v>
      </c>
      <c r="D88" s="132" t="s">
        <v>1442</v>
      </c>
      <c r="E88" s="132">
        <v>0.57010000000000005</v>
      </c>
      <c r="F88" s="134">
        <v>1</v>
      </c>
      <c r="G88" s="134">
        <v>1</v>
      </c>
      <c r="H88" s="171">
        <f t="shared" si="4"/>
        <v>0.57010000000000005</v>
      </c>
      <c r="I88" s="174">
        <f t="shared" si="5"/>
        <v>0.57010000000000005</v>
      </c>
      <c r="J88" s="173">
        <f t="shared" si="6"/>
        <v>3547.73</v>
      </c>
      <c r="K88" s="175">
        <f t="shared" si="7"/>
        <v>3547.73</v>
      </c>
      <c r="L88" s="134">
        <v>1.94</v>
      </c>
      <c r="M88" s="132" t="s">
        <v>4</v>
      </c>
      <c r="N88" s="132" t="s">
        <v>3</v>
      </c>
      <c r="O88" s="132" t="s">
        <v>1392</v>
      </c>
    </row>
    <row r="89" spans="1:15" s="131" customFormat="1" x14ac:dyDescent="0.25">
      <c r="A89" s="132"/>
      <c r="B89" s="132" t="s">
        <v>1191</v>
      </c>
      <c r="C89" s="133">
        <v>47</v>
      </c>
      <c r="D89" s="132" t="s">
        <v>1442</v>
      </c>
      <c r="E89" s="132">
        <v>0.61080000000000001</v>
      </c>
      <c r="F89" s="134">
        <v>1</v>
      </c>
      <c r="G89" s="134">
        <v>1</v>
      </c>
      <c r="H89" s="171">
        <f t="shared" si="4"/>
        <v>0.61080000000000001</v>
      </c>
      <c r="I89" s="174">
        <f t="shared" si="5"/>
        <v>0.61080000000000001</v>
      </c>
      <c r="J89" s="173">
        <f t="shared" si="6"/>
        <v>3801.01</v>
      </c>
      <c r="K89" s="175">
        <f t="shared" si="7"/>
        <v>3801.01</v>
      </c>
      <c r="L89" s="134">
        <v>2.5499999999999998</v>
      </c>
      <c r="M89" s="132" t="s">
        <v>4</v>
      </c>
      <c r="N89" s="132" t="s">
        <v>3</v>
      </c>
      <c r="O89" s="132" t="s">
        <v>1392</v>
      </c>
    </row>
    <row r="90" spans="1:15" s="131" customFormat="1" x14ac:dyDescent="0.25">
      <c r="A90" s="132"/>
      <c r="B90" s="132" t="s">
        <v>1190</v>
      </c>
      <c r="C90" s="133">
        <v>47</v>
      </c>
      <c r="D90" s="132" t="s">
        <v>1442</v>
      </c>
      <c r="E90" s="132">
        <v>0.73660000000000003</v>
      </c>
      <c r="F90" s="134">
        <v>1</v>
      </c>
      <c r="G90" s="134">
        <v>1</v>
      </c>
      <c r="H90" s="171">
        <f t="shared" si="4"/>
        <v>0.73660000000000003</v>
      </c>
      <c r="I90" s="174">
        <f t="shared" si="5"/>
        <v>0.73660000000000003</v>
      </c>
      <c r="J90" s="173">
        <f t="shared" si="6"/>
        <v>4583.8599999999997</v>
      </c>
      <c r="K90" s="175">
        <f t="shared" si="7"/>
        <v>4583.8599999999997</v>
      </c>
      <c r="L90" s="134">
        <v>3.58</v>
      </c>
      <c r="M90" s="132" t="s">
        <v>4</v>
      </c>
      <c r="N90" s="132" t="s">
        <v>3</v>
      </c>
      <c r="O90" s="132" t="s">
        <v>1392</v>
      </c>
    </row>
    <row r="91" spans="1:15" s="131" customFormat="1" x14ac:dyDescent="0.25">
      <c r="A91" s="132"/>
      <c r="B91" s="132" t="s">
        <v>1189</v>
      </c>
      <c r="C91" s="133">
        <v>47</v>
      </c>
      <c r="D91" s="132" t="s">
        <v>1442</v>
      </c>
      <c r="E91" s="132">
        <v>1.4341999999999999</v>
      </c>
      <c r="F91" s="134">
        <v>1</v>
      </c>
      <c r="G91" s="134">
        <v>1</v>
      </c>
      <c r="H91" s="171">
        <f t="shared" si="4"/>
        <v>1.4341999999999999</v>
      </c>
      <c r="I91" s="174">
        <f t="shared" si="5"/>
        <v>1.4341999999999999</v>
      </c>
      <c r="J91" s="173">
        <f t="shared" si="6"/>
        <v>8925.0300000000007</v>
      </c>
      <c r="K91" s="175">
        <f t="shared" si="7"/>
        <v>8925.0300000000007</v>
      </c>
      <c r="L91" s="134">
        <v>7.09</v>
      </c>
      <c r="M91" s="132" t="s">
        <v>4</v>
      </c>
      <c r="N91" s="132" t="s">
        <v>3</v>
      </c>
      <c r="O91" s="132" t="s">
        <v>1392</v>
      </c>
    </row>
    <row r="92" spans="1:15" s="131" customFormat="1" ht="27" x14ac:dyDescent="0.25">
      <c r="A92" s="132"/>
      <c r="B92" s="132" t="s">
        <v>1188</v>
      </c>
      <c r="C92" s="133">
        <v>48</v>
      </c>
      <c r="D92" s="132" t="s">
        <v>1443</v>
      </c>
      <c r="E92" s="132">
        <v>0.57230000000000003</v>
      </c>
      <c r="F92" s="134">
        <v>1</v>
      </c>
      <c r="G92" s="134">
        <v>1</v>
      </c>
      <c r="H92" s="171">
        <f t="shared" si="4"/>
        <v>0.57230000000000003</v>
      </c>
      <c r="I92" s="174">
        <f t="shared" si="5"/>
        <v>0.57230000000000003</v>
      </c>
      <c r="J92" s="173">
        <f t="shared" si="6"/>
        <v>3561.42</v>
      </c>
      <c r="K92" s="175">
        <f t="shared" si="7"/>
        <v>3561.42</v>
      </c>
      <c r="L92" s="134">
        <v>2.8</v>
      </c>
      <c r="M92" s="132" t="s">
        <v>4</v>
      </c>
      <c r="N92" s="132" t="s">
        <v>3</v>
      </c>
      <c r="O92" s="132" t="s">
        <v>1392</v>
      </c>
    </row>
    <row r="93" spans="1:15" s="131" customFormat="1" ht="27" x14ac:dyDescent="0.25">
      <c r="A93" s="132"/>
      <c r="B93" s="132" t="s">
        <v>1187</v>
      </c>
      <c r="C93" s="133">
        <v>48</v>
      </c>
      <c r="D93" s="132" t="s">
        <v>1443</v>
      </c>
      <c r="E93" s="132">
        <v>0.68069999999999997</v>
      </c>
      <c r="F93" s="134">
        <v>1</v>
      </c>
      <c r="G93" s="134">
        <v>1</v>
      </c>
      <c r="H93" s="171">
        <f t="shared" si="4"/>
        <v>0.68069999999999997</v>
      </c>
      <c r="I93" s="174">
        <f t="shared" si="5"/>
        <v>0.68069999999999997</v>
      </c>
      <c r="J93" s="173">
        <f t="shared" si="6"/>
        <v>4236</v>
      </c>
      <c r="K93" s="175">
        <f t="shared" si="7"/>
        <v>4236</v>
      </c>
      <c r="L93" s="134">
        <v>3.87</v>
      </c>
      <c r="M93" s="132" t="s">
        <v>4</v>
      </c>
      <c r="N93" s="132" t="s">
        <v>3</v>
      </c>
      <c r="O93" s="132" t="s">
        <v>1392</v>
      </c>
    </row>
    <row r="94" spans="1:15" s="131" customFormat="1" ht="27" x14ac:dyDescent="0.25">
      <c r="A94" s="132"/>
      <c r="B94" s="132" t="s">
        <v>1186</v>
      </c>
      <c r="C94" s="133">
        <v>48</v>
      </c>
      <c r="D94" s="132" t="s">
        <v>1443</v>
      </c>
      <c r="E94" s="132">
        <v>0.87329999999999997</v>
      </c>
      <c r="F94" s="134">
        <v>1</v>
      </c>
      <c r="G94" s="134">
        <v>1</v>
      </c>
      <c r="H94" s="171">
        <f t="shared" si="4"/>
        <v>0.87329999999999997</v>
      </c>
      <c r="I94" s="174">
        <f t="shared" si="5"/>
        <v>0.87329999999999997</v>
      </c>
      <c r="J94" s="173">
        <f t="shared" si="6"/>
        <v>5434.55</v>
      </c>
      <c r="K94" s="175">
        <f t="shared" si="7"/>
        <v>5434.55</v>
      </c>
      <c r="L94" s="134">
        <v>5.12</v>
      </c>
      <c r="M94" s="132" t="s">
        <v>4</v>
      </c>
      <c r="N94" s="132" t="s">
        <v>3</v>
      </c>
      <c r="O94" s="132" t="s">
        <v>1392</v>
      </c>
    </row>
    <row r="95" spans="1:15" s="131" customFormat="1" ht="27" x14ac:dyDescent="0.25">
      <c r="A95" s="132"/>
      <c r="B95" s="132" t="s">
        <v>1185</v>
      </c>
      <c r="C95" s="133">
        <v>48</v>
      </c>
      <c r="D95" s="132" t="s">
        <v>1443</v>
      </c>
      <c r="E95" s="132">
        <v>1.9793000000000001</v>
      </c>
      <c r="F95" s="134">
        <v>1</v>
      </c>
      <c r="G95" s="134">
        <v>1</v>
      </c>
      <c r="H95" s="171">
        <f t="shared" si="4"/>
        <v>1.9793000000000001</v>
      </c>
      <c r="I95" s="174">
        <f t="shared" si="5"/>
        <v>1.9793000000000001</v>
      </c>
      <c r="J95" s="173">
        <f t="shared" si="6"/>
        <v>12317.18</v>
      </c>
      <c r="K95" s="175">
        <f t="shared" si="7"/>
        <v>12317.18</v>
      </c>
      <c r="L95" s="134">
        <v>10.51</v>
      </c>
      <c r="M95" s="132" t="s">
        <v>4</v>
      </c>
      <c r="N95" s="132" t="s">
        <v>3</v>
      </c>
      <c r="O95" s="132" t="s">
        <v>1392</v>
      </c>
    </row>
    <row r="96" spans="1:15" s="131" customFormat="1" ht="27" x14ac:dyDescent="0.25">
      <c r="A96" s="132"/>
      <c r="B96" s="132" t="s">
        <v>1184</v>
      </c>
      <c r="C96" s="133">
        <v>49</v>
      </c>
      <c r="D96" s="132" t="s">
        <v>1444</v>
      </c>
      <c r="E96" s="132">
        <v>0.93640000000000001</v>
      </c>
      <c r="F96" s="134">
        <v>1</v>
      </c>
      <c r="G96" s="134">
        <v>1</v>
      </c>
      <c r="H96" s="171">
        <f t="shared" si="4"/>
        <v>0.93640000000000001</v>
      </c>
      <c r="I96" s="174">
        <f t="shared" si="5"/>
        <v>0.93640000000000001</v>
      </c>
      <c r="J96" s="173">
        <f t="shared" si="6"/>
        <v>5827.22</v>
      </c>
      <c r="K96" s="175">
        <f t="shared" si="7"/>
        <v>5827.22</v>
      </c>
      <c r="L96" s="134">
        <v>5.74</v>
      </c>
      <c r="M96" s="132" t="s">
        <v>4</v>
      </c>
      <c r="N96" s="132" t="s">
        <v>3</v>
      </c>
      <c r="O96" s="132" t="s">
        <v>1392</v>
      </c>
    </row>
    <row r="97" spans="1:15" s="131" customFormat="1" ht="27" x14ac:dyDescent="0.25">
      <c r="A97" s="132"/>
      <c r="B97" s="132" t="s">
        <v>1183</v>
      </c>
      <c r="C97" s="133">
        <v>49</v>
      </c>
      <c r="D97" s="132" t="s">
        <v>1444</v>
      </c>
      <c r="E97" s="132">
        <v>1.7555000000000001</v>
      </c>
      <c r="F97" s="134">
        <v>1</v>
      </c>
      <c r="G97" s="134">
        <v>1</v>
      </c>
      <c r="H97" s="171">
        <f t="shared" si="4"/>
        <v>1.7555000000000001</v>
      </c>
      <c r="I97" s="174">
        <f t="shared" si="5"/>
        <v>1.7555000000000001</v>
      </c>
      <c r="J97" s="173">
        <f t="shared" si="6"/>
        <v>10924.48</v>
      </c>
      <c r="K97" s="175">
        <f t="shared" si="7"/>
        <v>10924.48</v>
      </c>
      <c r="L97" s="134">
        <v>6.67</v>
      </c>
      <c r="M97" s="132" t="s">
        <v>4</v>
      </c>
      <c r="N97" s="132" t="s">
        <v>3</v>
      </c>
      <c r="O97" s="132" t="s">
        <v>1392</v>
      </c>
    </row>
    <row r="98" spans="1:15" s="131" customFormat="1" ht="27" x14ac:dyDescent="0.25">
      <c r="A98" s="132"/>
      <c r="B98" s="132" t="s">
        <v>1182</v>
      </c>
      <c r="C98" s="133">
        <v>49</v>
      </c>
      <c r="D98" s="132" t="s">
        <v>1444</v>
      </c>
      <c r="E98" s="132">
        <v>2.2564000000000002</v>
      </c>
      <c r="F98" s="134">
        <v>1</v>
      </c>
      <c r="G98" s="134">
        <v>1</v>
      </c>
      <c r="H98" s="171">
        <f t="shared" si="4"/>
        <v>2.2564000000000002</v>
      </c>
      <c r="I98" s="174">
        <f t="shared" si="5"/>
        <v>2.2564000000000002</v>
      </c>
      <c r="J98" s="173">
        <f t="shared" si="6"/>
        <v>14041.58</v>
      </c>
      <c r="K98" s="175">
        <f t="shared" si="7"/>
        <v>14041.58</v>
      </c>
      <c r="L98" s="134">
        <v>9.81</v>
      </c>
      <c r="M98" s="132" t="s">
        <v>4</v>
      </c>
      <c r="N98" s="132" t="s">
        <v>3</v>
      </c>
      <c r="O98" s="132" t="s">
        <v>1392</v>
      </c>
    </row>
    <row r="99" spans="1:15" s="131" customFormat="1" ht="27" x14ac:dyDescent="0.25">
      <c r="A99" s="132"/>
      <c r="B99" s="132" t="s">
        <v>1181</v>
      </c>
      <c r="C99" s="133">
        <v>49</v>
      </c>
      <c r="D99" s="132" t="s">
        <v>1444</v>
      </c>
      <c r="E99" s="132">
        <v>4.3174000000000001</v>
      </c>
      <c r="F99" s="134">
        <v>1</v>
      </c>
      <c r="G99" s="134">
        <v>1</v>
      </c>
      <c r="H99" s="171">
        <f t="shared" si="4"/>
        <v>4.3174000000000001</v>
      </c>
      <c r="I99" s="174">
        <f t="shared" si="5"/>
        <v>4.3174000000000001</v>
      </c>
      <c r="J99" s="173">
        <f t="shared" si="6"/>
        <v>26867.18</v>
      </c>
      <c r="K99" s="175">
        <f t="shared" si="7"/>
        <v>26867.18</v>
      </c>
      <c r="L99" s="134">
        <v>14.74</v>
      </c>
      <c r="M99" s="132" t="s">
        <v>4</v>
      </c>
      <c r="N99" s="132" t="s">
        <v>3</v>
      </c>
      <c r="O99" s="132" t="s">
        <v>1392</v>
      </c>
    </row>
    <row r="100" spans="1:15" s="131" customFormat="1" ht="27" x14ac:dyDescent="0.25">
      <c r="A100" s="132"/>
      <c r="B100" s="132" t="s">
        <v>1180</v>
      </c>
      <c r="C100" s="133">
        <v>50</v>
      </c>
      <c r="D100" s="132" t="s">
        <v>1445</v>
      </c>
      <c r="E100" s="132">
        <v>0.62680000000000002</v>
      </c>
      <c r="F100" s="134">
        <v>1</v>
      </c>
      <c r="G100" s="134">
        <v>1</v>
      </c>
      <c r="H100" s="171">
        <f t="shared" si="4"/>
        <v>0.62680000000000002</v>
      </c>
      <c r="I100" s="174">
        <f t="shared" si="5"/>
        <v>0.62680000000000002</v>
      </c>
      <c r="J100" s="173">
        <f t="shared" si="6"/>
        <v>3900.58</v>
      </c>
      <c r="K100" s="175">
        <f t="shared" si="7"/>
        <v>3900.58</v>
      </c>
      <c r="L100" s="134">
        <v>3.95</v>
      </c>
      <c r="M100" s="132" t="s">
        <v>4</v>
      </c>
      <c r="N100" s="132" t="s">
        <v>3</v>
      </c>
      <c r="O100" s="132" t="s">
        <v>1392</v>
      </c>
    </row>
    <row r="101" spans="1:15" s="131" customFormat="1" ht="27" x14ac:dyDescent="0.25">
      <c r="A101" s="132"/>
      <c r="B101" s="132" t="s">
        <v>1179</v>
      </c>
      <c r="C101" s="133">
        <v>50</v>
      </c>
      <c r="D101" s="132" t="s">
        <v>1445</v>
      </c>
      <c r="E101" s="132">
        <v>1.0757000000000001</v>
      </c>
      <c r="F101" s="134">
        <v>1</v>
      </c>
      <c r="G101" s="134">
        <v>1</v>
      </c>
      <c r="H101" s="171">
        <f t="shared" si="4"/>
        <v>1.0757000000000001</v>
      </c>
      <c r="I101" s="174">
        <f t="shared" si="5"/>
        <v>1.0757000000000001</v>
      </c>
      <c r="J101" s="173">
        <f t="shared" si="6"/>
        <v>6694.08</v>
      </c>
      <c r="K101" s="175">
        <f t="shared" si="7"/>
        <v>6694.08</v>
      </c>
      <c r="L101" s="134">
        <v>5.44</v>
      </c>
      <c r="M101" s="132" t="s">
        <v>4</v>
      </c>
      <c r="N101" s="132" t="s">
        <v>3</v>
      </c>
      <c r="O101" s="132" t="s">
        <v>1392</v>
      </c>
    </row>
    <row r="102" spans="1:15" s="131" customFormat="1" ht="27" x14ac:dyDescent="0.25">
      <c r="A102" s="132"/>
      <c r="B102" s="132" t="s">
        <v>1178</v>
      </c>
      <c r="C102" s="133">
        <v>50</v>
      </c>
      <c r="D102" s="132" t="s">
        <v>1445</v>
      </c>
      <c r="E102" s="132">
        <v>1.7881</v>
      </c>
      <c r="F102" s="134">
        <v>1</v>
      </c>
      <c r="G102" s="134">
        <v>1</v>
      </c>
      <c r="H102" s="171">
        <f t="shared" si="4"/>
        <v>1.7881</v>
      </c>
      <c r="I102" s="174">
        <f t="shared" si="5"/>
        <v>1.7881</v>
      </c>
      <c r="J102" s="173">
        <f t="shared" si="6"/>
        <v>11127.35</v>
      </c>
      <c r="K102" s="175">
        <f t="shared" si="7"/>
        <v>11127.35</v>
      </c>
      <c r="L102" s="134">
        <v>8.9600000000000009</v>
      </c>
      <c r="M102" s="132" t="s">
        <v>4</v>
      </c>
      <c r="N102" s="132" t="s">
        <v>3</v>
      </c>
      <c r="O102" s="132" t="s">
        <v>1392</v>
      </c>
    </row>
    <row r="103" spans="1:15" s="131" customFormat="1" ht="27" x14ac:dyDescent="0.25">
      <c r="A103" s="132"/>
      <c r="B103" s="132" t="s">
        <v>1177</v>
      </c>
      <c r="C103" s="133">
        <v>50</v>
      </c>
      <c r="D103" s="132" t="s">
        <v>1445</v>
      </c>
      <c r="E103" s="132">
        <v>4.1344000000000003</v>
      </c>
      <c r="F103" s="134">
        <v>1</v>
      </c>
      <c r="G103" s="134">
        <v>1</v>
      </c>
      <c r="H103" s="171">
        <f t="shared" si="4"/>
        <v>4.1344000000000003</v>
      </c>
      <c r="I103" s="174">
        <f t="shared" si="5"/>
        <v>4.1344000000000003</v>
      </c>
      <c r="J103" s="173">
        <f t="shared" si="6"/>
        <v>25728.37</v>
      </c>
      <c r="K103" s="175">
        <f t="shared" si="7"/>
        <v>25728.37</v>
      </c>
      <c r="L103" s="134">
        <v>15.46</v>
      </c>
      <c r="M103" s="132" t="s">
        <v>4</v>
      </c>
      <c r="N103" s="132" t="s">
        <v>3</v>
      </c>
      <c r="O103" s="132" t="s">
        <v>1392</v>
      </c>
    </row>
    <row r="104" spans="1:15" s="131" customFormat="1" x14ac:dyDescent="0.25">
      <c r="A104" s="132"/>
      <c r="B104" s="132" t="s">
        <v>1176</v>
      </c>
      <c r="C104" s="133">
        <v>51</v>
      </c>
      <c r="D104" s="132" t="s">
        <v>1446</v>
      </c>
      <c r="E104" s="132">
        <v>0.49209999999999998</v>
      </c>
      <c r="F104" s="134">
        <v>1</v>
      </c>
      <c r="G104" s="134">
        <v>1</v>
      </c>
      <c r="H104" s="171">
        <f t="shared" si="4"/>
        <v>0.49209999999999998</v>
      </c>
      <c r="I104" s="174">
        <f t="shared" si="5"/>
        <v>0.49209999999999998</v>
      </c>
      <c r="J104" s="173">
        <f t="shared" si="6"/>
        <v>3062.34</v>
      </c>
      <c r="K104" s="175">
        <f t="shared" si="7"/>
        <v>3062.34</v>
      </c>
      <c r="L104" s="134">
        <v>2.66</v>
      </c>
      <c r="M104" s="132" t="s">
        <v>4</v>
      </c>
      <c r="N104" s="132" t="s">
        <v>3</v>
      </c>
      <c r="O104" s="132" t="s">
        <v>1392</v>
      </c>
    </row>
    <row r="105" spans="1:15" s="131" customFormat="1" x14ac:dyDescent="0.25">
      <c r="A105" s="132"/>
      <c r="B105" s="132" t="s">
        <v>1175</v>
      </c>
      <c r="C105" s="133">
        <v>51</v>
      </c>
      <c r="D105" s="132" t="s">
        <v>1446</v>
      </c>
      <c r="E105" s="132">
        <v>0.71260000000000001</v>
      </c>
      <c r="F105" s="134">
        <v>1</v>
      </c>
      <c r="G105" s="134">
        <v>1</v>
      </c>
      <c r="H105" s="171">
        <f t="shared" si="4"/>
        <v>0.71260000000000001</v>
      </c>
      <c r="I105" s="174">
        <f t="shared" si="5"/>
        <v>0.71260000000000001</v>
      </c>
      <c r="J105" s="173">
        <f t="shared" si="6"/>
        <v>4434.51</v>
      </c>
      <c r="K105" s="175">
        <f t="shared" si="7"/>
        <v>4434.51</v>
      </c>
      <c r="L105" s="134">
        <v>3.76</v>
      </c>
      <c r="M105" s="132" t="s">
        <v>4</v>
      </c>
      <c r="N105" s="132" t="s">
        <v>3</v>
      </c>
      <c r="O105" s="132" t="s">
        <v>1392</v>
      </c>
    </row>
    <row r="106" spans="1:15" s="131" customFormat="1" x14ac:dyDescent="0.25">
      <c r="A106" s="132"/>
      <c r="B106" s="132" t="s">
        <v>1174</v>
      </c>
      <c r="C106" s="133">
        <v>51</v>
      </c>
      <c r="D106" s="132" t="s">
        <v>1446</v>
      </c>
      <c r="E106" s="132">
        <v>1.2007000000000001</v>
      </c>
      <c r="F106" s="134">
        <v>1</v>
      </c>
      <c r="G106" s="134">
        <v>1</v>
      </c>
      <c r="H106" s="171">
        <f t="shared" si="4"/>
        <v>1.2007000000000001</v>
      </c>
      <c r="I106" s="174">
        <f t="shared" si="5"/>
        <v>1.2007000000000001</v>
      </c>
      <c r="J106" s="173">
        <f t="shared" si="6"/>
        <v>7471.96</v>
      </c>
      <c r="K106" s="175">
        <f t="shared" si="7"/>
        <v>7471.96</v>
      </c>
      <c r="L106" s="134">
        <v>6.1</v>
      </c>
      <c r="M106" s="132" t="s">
        <v>4</v>
      </c>
      <c r="N106" s="132" t="s">
        <v>3</v>
      </c>
      <c r="O106" s="132" t="s">
        <v>1392</v>
      </c>
    </row>
    <row r="107" spans="1:15" s="131" customFormat="1" x14ac:dyDescent="0.25">
      <c r="A107" s="132"/>
      <c r="B107" s="132" t="s">
        <v>1173</v>
      </c>
      <c r="C107" s="133">
        <v>51</v>
      </c>
      <c r="D107" s="132" t="s">
        <v>1446</v>
      </c>
      <c r="E107" s="132">
        <v>2.6314000000000002</v>
      </c>
      <c r="F107" s="134">
        <v>1</v>
      </c>
      <c r="G107" s="134">
        <v>1</v>
      </c>
      <c r="H107" s="171">
        <f t="shared" si="4"/>
        <v>2.6314000000000002</v>
      </c>
      <c r="I107" s="174">
        <f t="shared" si="5"/>
        <v>2.6314000000000002</v>
      </c>
      <c r="J107" s="173">
        <f t="shared" si="6"/>
        <v>16375.2</v>
      </c>
      <c r="K107" s="175">
        <f t="shared" si="7"/>
        <v>16375.2</v>
      </c>
      <c r="L107" s="134">
        <v>11.06</v>
      </c>
      <c r="M107" s="132" t="s">
        <v>4</v>
      </c>
      <c r="N107" s="132" t="s">
        <v>3</v>
      </c>
      <c r="O107" s="132" t="s">
        <v>1392</v>
      </c>
    </row>
    <row r="108" spans="1:15" s="131" customFormat="1" x14ac:dyDescent="0.25">
      <c r="A108" s="132"/>
      <c r="B108" s="132" t="s">
        <v>1172</v>
      </c>
      <c r="C108" s="133">
        <v>52</v>
      </c>
      <c r="D108" s="132" t="s">
        <v>1447</v>
      </c>
      <c r="E108" s="132">
        <v>0.53759999999999997</v>
      </c>
      <c r="F108" s="134">
        <v>1</v>
      </c>
      <c r="G108" s="134">
        <v>1</v>
      </c>
      <c r="H108" s="171">
        <f t="shared" si="4"/>
        <v>0.53759999999999997</v>
      </c>
      <c r="I108" s="174">
        <f t="shared" si="5"/>
        <v>0.53759999999999997</v>
      </c>
      <c r="J108" s="173">
        <f t="shared" si="6"/>
        <v>3345.48</v>
      </c>
      <c r="K108" s="175">
        <f t="shared" si="7"/>
        <v>3345.48</v>
      </c>
      <c r="L108" s="134">
        <v>2.04</v>
      </c>
      <c r="M108" s="132" t="s">
        <v>4</v>
      </c>
      <c r="N108" s="132" t="s">
        <v>3</v>
      </c>
      <c r="O108" s="132" t="s">
        <v>1392</v>
      </c>
    </row>
    <row r="109" spans="1:15" s="131" customFormat="1" x14ac:dyDescent="0.25">
      <c r="A109" s="132"/>
      <c r="B109" s="132" t="s">
        <v>1171</v>
      </c>
      <c r="C109" s="133">
        <v>52</v>
      </c>
      <c r="D109" s="132" t="s">
        <v>1447</v>
      </c>
      <c r="E109" s="132">
        <v>0.63029999999999997</v>
      </c>
      <c r="F109" s="134">
        <v>1</v>
      </c>
      <c r="G109" s="134">
        <v>1</v>
      </c>
      <c r="H109" s="171">
        <f t="shared" si="4"/>
        <v>0.63029999999999997</v>
      </c>
      <c r="I109" s="174">
        <f t="shared" si="5"/>
        <v>0.63029999999999997</v>
      </c>
      <c r="J109" s="173">
        <f t="shared" si="6"/>
        <v>3922.36</v>
      </c>
      <c r="K109" s="175">
        <f t="shared" si="7"/>
        <v>3922.36</v>
      </c>
      <c r="L109" s="134">
        <v>3.17</v>
      </c>
      <c r="M109" s="132" t="s">
        <v>4</v>
      </c>
      <c r="N109" s="132" t="s">
        <v>3</v>
      </c>
      <c r="O109" s="132" t="s">
        <v>1392</v>
      </c>
    </row>
    <row r="110" spans="1:15" s="131" customFormat="1" x14ac:dyDescent="0.25">
      <c r="A110" s="132"/>
      <c r="B110" s="132" t="s">
        <v>1170</v>
      </c>
      <c r="C110" s="133">
        <v>52</v>
      </c>
      <c r="D110" s="132" t="s">
        <v>1447</v>
      </c>
      <c r="E110" s="132">
        <v>0.91879999999999995</v>
      </c>
      <c r="F110" s="134">
        <v>1</v>
      </c>
      <c r="G110" s="134">
        <v>1</v>
      </c>
      <c r="H110" s="171">
        <f t="shared" si="4"/>
        <v>0.91879999999999995</v>
      </c>
      <c r="I110" s="174">
        <f t="shared" si="5"/>
        <v>0.91879999999999995</v>
      </c>
      <c r="J110" s="173">
        <f t="shared" si="6"/>
        <v>5717.69</v>
      </c>
      <c r="K110" s="175">
        <f t="shared" si="7"/>
        <v>5717.69</v>
      </c>
      <c r="L110" s="134">
        <v>5.21</v>
      </c>
      <c r="M110" s="132" t="s">
        <v>4</v>
      </c>
      <c r="N110" s="132" t="s">
        <v>3</v>
      </c>
      <c r="O110" s="132" t="s">
        <v>1392</v>
      </c>
    </row>
    <row r="111" spans="1:15" s="131" customFormat="1" x14ac:dyDescent="0.25">
      <c r="A111" s="132"/>
      <c r="B111" s="132" t="s">
        <v>1169</v>
      </c>
      <c r="C111" s="133">
        <v>52</v>
      </c>
      <c r="D111" s="132" t="s">
        <v>1447</v>
      </c>
      <c r="E111" s="132">
        <v>2.2086999999999999</v>
      </c>
      <c r="F111" s="134">
        <v>1</v>
      </c>
      <c r="G111" s="134">
        <v>1</v>
      </c>
      <c r="H111" s="171">
        <f t="shared" si="4"/>
        <v>2.2086999999999999</v>
      </c>
      <c r="I111" s="174">
        <f t="shared" si="5"/>
        <v>2.2086999999999999</v>
      </c>
      <c r="J111" s="173">
        <f t="shared" si="6"/>
        <v>13744.74</v>
      </c>
      <c r="K111" s="175">
        <f t="shared" si="7"/>
        <v>13744.74</v>
      </c>
      <c r="L111" s="134">
        <v>9.67</v>
      </c>
      <c r="M111" s="132" t="s">
        <v>4</v>
      </c>
      <c r="N111" s="132" t="s">
        <v>3</v>
      </c>
      <c r="O111" s="132" t="s">
        <v>1392</v>
      </c>
    </row>
    <row r="112" spans="1:15" s="131" customFormat="1" x14ac:dyDescent="0.25">
      <c r="A112" s="132"/>
      <c r="B112" s="132" t="s">
        <v>1168</v>
      </c>
      <c r="C112" s="133">
        <v>53</v>
      </c>
      <c r="D112" s="132" t="s">
        <v>1448</v>
      </c>
      <c r="E112" s="132">
        <v>0.47410000000000002</v>
      </c>
      <c r="F112" s="134">
        <v>1</v>
      </c>
      <c r="G112" s="134">
        <v>1</v>
      </c>
      <c r="H112" s="171">
        <f t="shared" si="4"/>
        <v>0.47410000000000002</v>
      </c>
      <c r="I112" s="174">
        <f t="shared" si="5"/>
        <v>0.47410000000000002</v>
      </c>
      <c r="J112" s="173">
        <f t="shared" si="6"/>
        <v>2950.32</v>
      </c>
      <c r="K112" s="175">
        <f t="shared" si="7"/>
        <v>2950.32</v>
      </c>
      <c r="L112" s="134">
        <v>2.29</v>
      </c>
      <c r="M112" s="132" t="s">
        <v>4</v>
      </c>
      <c r="N112" s="132" t="s">
        <v>3</v>
      </c>
      <c r="O112" s="132" t="s">
        <v>1392</v>
      </c>
    </row>
    <row r="113" spans="1:15" s="131" customFormat="1" x14ac:dyDescent="0.25">
      <c r="A113" s="132"/>
      <c r="B113" s="132" t="s">
        <v>1167</v>
      </c>
      <c r="C113" s="133">
        <v>53</v>
      </c>
      <c r="D113" s="132" t="s">
        <v>1448</v>
      </c>
      <c r="E113" s="132">
        <v>0.58550000000000002</v>
      </c>
      <c r="F113" s="134">
        <v>1</v>
      </c>
      <c r="G113" s="134">
        <v>1</v>
      </c>
      <c r="H113" s="171">
        <f t="shared" si="4"/>
        <v>0.58550000000000002</v>
      </c>
      <c r="I113" s="174">
        <f t="shared" si="5"/>
        <v>0.58550000000000002</v>
      </c>
      <c r="J113" s="173">
        <f t="shared" si="6"/>
        <v>3643.57</v>
      </c>
      <c r="K113" s="175">
        <f t="shared" si="7"/>
        <v>3643.57</v>
      </c>
      <c r="L113" s="134">
        <v>2.97</v>
      </c>
      <c r="M113" s="132" t="s">
        <v>4</v>
      </c>
      <c r="N113" s="132" t="s">
        <v>3</v>
      </c>
      <c r="O113" s="132" t="s">
        <v>1392</v>
      </c>
    </row>
    <row r="114" spans="1:15" s="131" customFormat="1" x14ac:dyDescent="0.25">
      <c r="A114" s="132"/>
      <c r="B114" s="132" t="s">
        <v>1166</v>
      </c>
      <c r="C114" s="133">
        <v>53</v>
      </c>
      <c r="D114" s="132" t="s">
        <v>1448</v>
      </c>
      <c r="E114" s="132">
        <v>0.85270000000000001</v>
      </c>
      <c r="F114" s="134">
        <v>1</v>
      </c>
      <c r="G114" s="134">
        <v>1</v>
      </c>
      <c r="H114" s="171">
        <f t="shared" si="4"/>
        <v>0.85270000000000001</v>
      </c>
      <c r="I114" s="174">
        <f t="shared" si="5"/>
        <v>0.85270000000000001</v>
      </c>
      <c r="J114" s="173">
        <f t="shared" si="6"/>
        <v>5306.35</v>
      </c>
      <c r="K114" s="175">
        <f t="shared" si="7"/>
        <v>5306.35</v>
      </c>
      <c r="L114" s="134">
        <v>4.3499999999999996</v>
      </c>
      <c r="M114" s="132" t="s">
        <v>4</v>
      </c>
      <c r="N114" s="132" t="s">
        <v>3</v>
      </c>
      <c r="O114" s="132" t="s">
        <v>1392</v>
      </c>
    </row>
    <row r="115" spans="1:15" s="131" customFormat="1" x14ac:dyDescent="0.25">
      <c r="A115" s="132"/>
      <c r="B115" s="132" t="s">
        <v>1165</v>
      </c>
      <c r="C115" s="133">
        <v>53</v>
      </c>
      <c r="D115" s="132" t="s">
        <v>1448</v>
      </c>
      <c r="E115" s="132">
        <v>2.2176</v>
      </c>
      <c r="F115" s="134">
        <v>1</v>
      </c>
      <c r="G115" s="134">
        <v>1</v>
      </c>
      <c r="H115" s="171">
        <f t="shared" si="4"/>
        <v>2.2176</v>
      </c>
      <c r="I115" s="174">
        <f t="shared" si="5"/>
        <v>2.2176</v>
      </c>
      <c r="J115" s="173">
        <f t="shared" si="6"/>
        <v>13800.12</v>
      </c>
      <c r="K115" s="175">
        <f t="shared" si="7"/>
        <v>13800.12</v>
      </c>
      <c r="L115" s="134">
        <v>9.19</v>
      </c>
      <c r="M115" s="132" t="s">
        <v>4</v>
      </c>
      <c r="N115" s="132" t="s">
        <v>3</v>
      </c>
      <c r="O115" s="132" t="s">
        <v>1392</v>
      </c>
    </row>
    <row r="116" spans="1:15" s="131" customFormat="1" x14ac:dyDescent="0.25">
      <c r="A116" s="132"/>
      <c r="B116" s="132" t="s">
        <v>1164</v>
      </c>
      <c r="C116" s="133">
        <v>54</v>
      </c>
      <c r="D116" s="132" t="s">
        <v>1449</v>
      </c>
      <c r="E116" s="132">
        <v>0.50790000000000002</v>
      </c>
      <c r="F116" s="134">
        <v>1</v>
      </c>
      <c r="G116" s="134">
        <v>1</v>
      </c>
      <c r="H116" s="171">
        <f t="shared" si="4"/>
        <v>0.50790000000000002</v>
      </c>
      <c r="I116" s="174">
        <f t="shared" si="5"/>
        <v>0.50790000000000002</v>
      </c>
      <c r="J116" s="173">
        <f t="shared" si="6"/>
        <v>3160.66</v>
      </c>
      <c r="K116" s="175">
        <f t="shared" si="7"/>
        <v>3160.66</v>
      </c>
      <c r="L116" s="134">
        <v>2.37</v>
      </c>
      <c r="M116" s="132" t="s">
        <v>4</v>
      </c>
      <c r="N116" s="132" t="s">
        <v>3</v>
      </c>
      <c r="O116" s="132" t="s">
        <v>1392</v>
      </c>
    </row>
    <row r="117" spans="1:15" s="131" customFormat="1" x14ac:dyDescent="0.25">
      <c r="A117" s="132"/>
      <c r="B117" s="132" t="s">
        <v>1163</v>
      </c>
      <c r="C117" s="133">
        <v>54</v>
      </c>
      <c r="D117" s="132" t="s">
        <v>1449</v>
      </c>
      <c r="E117" s="132">
        <v>0.59789999999999999</v>
      </c>
      <c r="F117" s="134">
        <v>1</v>
      </c>
      <c r="G117" s="134">
        <v>1</v>
      </c>
      <c r="H117" s="171">
        <f t="shared" si="4"/>
        <v>0.59789999999999999</v>
      </c>
      <c r="I117" s="174">
        <f t="shared" si="5"/>
        <v>0.59789999999999999</v>
      </c>
      <c r="J117" s="173">
        <f t="shared" si="6"/>
        <v>3720.73</v>
      </c>
      <c r="K117" s="175">
        <f t="shared" si="7"/>
        <v>3720.73</v>
      </c>
      <c r="L117" s="134">
        <v>2.86</v>
      </c>
      <c r="M117" s="132" t="s">
        <v>4</v>
      </c>
      <c r="N117" s="132" t="s">
        <v>3</v>
      </c>
      <c r="O117" s="132" t="s">
        <v>1392</v>
      </c>
    </row>
    <row r="118" spans="1:15" s="131" customFormat="1" x14ac:dyDescent="0.25">
      <c r="A118" s="132"/>
      <c r="B118" s="132" t="s">
        <v>1162</v>
      </c>
      <c r="C118" s="133">
        <v>54</v>
      </c>
      <c r="D118" s="132" t="s">
        <v>1449</v>
      </c>
      <c r="E118" s="132">
        <v>0.79120000000000001</v>
      </c>
      <c r="F118" s="134">
        <v>1</v>
      </c>
      <c r="G118" s="134">
        <v>1</v>
      </c>
      <c r="H118" s="171">
        <f t="shared" si="4"/>
        <v>0.79120000000000001</v>
      </c>
      <c r="I118" s="174">
        <f t="shared" si="5"/>
        <v>0.79120000000000001</v>
      </c>
      <c r="J118" s="173">
        <f t="shared" si="6"/>
        <v>4923.6400000000003</v>
      </c>
      <c r="K118" s="175">
        <f t="shared" si="7"/>
        <v>4923.6400000000003</v>
      </c>
      <c r="L118" s="134">
        <v>4.0199999999999996</v>
      </c>
      <c r="M118" s="132" t="s">
        <v>4</v>
      </c>
      <c r="N118" s="132" t="s">
        <v>3</v>
      </c>
      <c r="O118" s="132" t="s">
        <v>1392</v>
      </c>
    </row>
    <row r="119" spans="1:15" s="131" customFormat="1" x14ac:dyDescent="0.25">
      <c r="A119" s="132"/>
      <c r="B119" s="132" t="s">
        <v>1161</v>
      </c>
      <c r="C119" s="133">
        <v>54</v>
      </c>
      <c r="D119" s="132" t="s">
        <v>1449</v>
      </c>
      <c r="E119" s="132">
        <v>1.2304999999999999</v>
      </c>
      <c r="F119" s="134">
        <v>1</v>
      </c>
      <c r="G119" s="134">
        <v>1</v>
      </c>
      <c r="H119" s="171">
        <f t="shared" si="4"/>
        <v>1.2304999999999999</v>
      </c>
      <c r="I119" s="174">
        <f t="shared" si="5"/>
        <v>1.2304999999999999</v>
      </c>
      <c r="J119" s="173">
        <f t="shared" si="6"/>
        <v>7657.4</v>
      </c>
      <c r="K119" s="175">
        <f t="shared" si="7"/>
        <v>7657.4</v>
      </c>
      <c r="L119" s="134">
        <v>6.59</v>
      </c>
      <c r="M119" s="132" t="s">
        <v>4</v>
      </c>
      <c r="N119" s="132" t="s">
        <v>3</v>
      </c>
      <c r="O119" s="132" t="s">
        <v>1392</v>
      </c>
    </row>
    <row r="120" spans="1:15" s="131" customFormat="1" x14ac:dyDescent="0.25">
      <c r="A120" s="132"/>
      <c r="B120" s="132" t="s">
        <v>1160</v>
      </c>
      <c r="C120" s="133">
        <v>55</v>
      </c>
      <c r="D120" s="132" t="s">
        <v>1450</v>
      </c>
      <c r="E120" s="132">
        <v>0.65559999999999996</v>
      </c>
      <c r="F120" s="134">
        <v>1</v>
      </c>
      <c r="G120" s="134">
        <v>1</v>
      </c>
      <c r="H120" s="171">
        <f t="shared" si="4"/>
        <v>0.65559999999999996</v>
      </c>
      <c r="I120" s="174">
        <f t="shared" si="5"/>
        <v>0.65559999999999996</v>
      </c>
      <c r="J120" s="173">
        <f t="shared" si="6"/>
        <v>4079.8</v>
      </c>
      <c r="K120" s="175">
        <f t="shared" si="7"/>
        <v>4079.8</v>
      </c>
      <c r="L120" s="134">
        <v>2.31</v>
      </c>
      <c r="M120" s="132" t="s">
        <v>4</v>
      </c>
      <c r="N120" s="132" t="s">
        <v>3</v>
      </c>
      <c r="O120" s="132" t="s">
        <v>1392</v>
      </c>
    </row>
    <row r="121" spans="1:15" s="131" customFormat="1" x14ac:dyDescent="0.25">
      <c r="A121" s="132"/>
      <c r="B121" s="132" t="s">
        <v>1159</v>
      </c>
      <c r="C121" s="133">
        <v>55</v>
      </c>
      <c r="D121" s="132" t="s">
        <v>1450</v>
      </c>
      <c r="E121" s="132">
        <v>0.90449999999999997</v>
      </c>
      <c r="F121" s="134">
        <v>1</v>
      </c>
      <c r="G121" s="134">
        <v>1</v>
      </c>
      <c r="H121" s="171">
        <f t="shared" si="4"/>
        <v>0.90449999999999997</v>
      </c>
      <c r="I121" s="174">
        <f t="shared" si="5"/>
        <v>0.90449999999999997</v>
      </c>
      <c r="J121" s="173">
        <f t="shared" si="6"/>
        <v>5628.7</v>
      </c>
      <c r="K121" s="175">
        <f t="shared" si="7"/>
        <v>5628.7</v>
      </c>
      <c r="L121" s="134">
        <v>3.61</v>
      </c>
      <c r="M121" s="132" t="s">
        <v>4</v>
      </c>
      <c r="N121" s="132" t="s">
        <v>3</v>
      </c>
      <c r="O121" s="132" t="s">
        <v>1392</v>
      </c>
    </row>
    <row r="122" spans="1:15" s="131" customFormat="1" x14ac:dyDescent="0.25">
      <c r="A122" s="132"/>
      <c r="B122" s="132" t="s">
        <v>1158</v>
      </c>
      <c r="C122" s="133">
        <v>55</v>
      </c>
      <c r="D122" s="132" t="s">
        <v>1450</v>
      </c>
      <c r="E122" s="132">
        <v>1.3453999999999999</v>
      </c>
      <c r="F122" s="134">
        <v>1</v>
      </c>
      <c r="G122" s="134">
        <v>1</v>
      </c>
      <c r="H122" s="171">
        <f t="shared" si="4"/>
        <v>1.3453999999999999</v>
      </c>
      <c r="I122" s="174">
        <f t="shared" si="5"/>
        <v>1.3453999999999999</v>
      </c>
      <c r="J122" s="173">
        <f t="shared" si="6"/>
        <v>8372.42</v>
      </c>
      <c r="K122" s="175">
        <f t="shared" si="7"/>
        <v>8372.42</v>
      </c>
      <c r="L122" s="134">
        <v>5.26</v>
      </c>
      <c r="M122" s="132" t="s">
        <v>4</v>
      </c>
      <c r="N122" s="132" t="s">
        <v>3</v>
      </c>
      <c r="O122" s="132" t="s">
        <v>1392</v>
      </c>
    </row>
    <row r="123" spans="1:15" s="131" customFormat="1" x14ac:dyDescent="0.25">
      <c r="A123" s="132"/>
      <c r="B123" s="132" t="s">
        <v>1157</v>
      </c>
      <c r="C123" s="133">
        <v>55</v>
      </c>
      <c r="D123" s="132" t="s">
        <v>1450</v>
      </c>
      <c r="E123" s="132">
        <v>3.1406000000000001</v>
      </c>
      <c r="F123" s="134">
        <v>1</v>
      </c>
      <c r="G123" s="134">
        <v>1</v>
      </c>
      <c r="H123" s="171">
        <f t="shared" si="4"/>
        <v>3.1406000000000001</v>
      </c>
      <c r="I123" s="174">
        <f t="shared" si="5"/>
        <v>3.1406000000000001</v>
      </c>
      <c r="J123" s="173">
        <f t="shared" si="6"/>
        <v>19543.95</v>
      </c>
      <c r="K123" s="175">
        <f t="shared" si="7"/>
        <v>19543.95</v>
      </c>
      <c r="L123" s="134">
        <v>10.75</v>
      </c>
      <c r="M123" s="132" t="s">
        <v>4</v>
      </c>
      <c r="N123" s="132" t="s">
        <v>3</v>
      </c>
      <c r="O123" s="132" t="s">
        <v>1392</v>
      </c>
    </row>
    <row r="124" spans="1:15" s="131" customFormat="1" ht="27" x14ac:dyDescent="0.25">
      <c r="A124" s="132"/>
      <c r="B124" s="135" t="s">
        <v>1156</v>
      </c>
      <c r="C124" s="136">
        <v>56</v>
      </c>
      <c r="D124" s="132" t="s">
        <v>1451</v>
      </c>
      <c r="E124" s="132">
        <v>0.64439999999999997</v>
      </c>
      <c r="F124" s="134">
        <v>1</v>
      </c>
      <c r="G124" s="134">
        <v>1</v>
      </c>
      <c r="H124" s="171">
        <f t="shared" si="4"/>
        <v>0.64439999999999997</v>
      </c>
      <c r="I124" s="174">
        <f t="shared" si="5"/>
        <v>0.64439999999999997</v>
      </c>
      <c r="J124" s="173">
        <f t="shared" si="6"/>
        <v>4010.1</v>
      </c>
      <c r="K124" s="175">
        <f t="shared" si="7"/>
        <v>4010.1</v>
      </c>
      <c r="L124" s="134">
        <v>2.2200000000000002</v>
      </c>
      <c r="M124" s="135" t="s">
        <v>4</v>
      </c>
      <c r="N124" s="135" t="s">
        <v>3</v>
      </c>
      <c r="O124" s="132" t="s">
        <v>1392</v>
      </c>
    </row>
    <row r="125" spans="1:15" s="131" customFormat="1" ht="27" x14ac:dyDescent="0.25">
      <c r="A125" s="132"/>
      <c r="B125" s="132" t="s">
        <v>1155</v>
      </c>
      <c r="C125" s="133">
        <v>56</v>
      </c>
      <c r="D125" s="132" t="s">
        <v>1451</v>
      </c>
      <c r="E125" s="132">
        <v>0.90980000000000005</v>
      </c>
      <c r="F125" s="134">
        <v>1</v>
      </c>
      <c r="G125" s="134">
        <v>1</v>
      </c>
      <c r="H125" s="171">
        <f t="shared" si="4"/>
        <v>0.90980000000000005</v>
      </c>
      <c r="I125" s="174">
        <f t="shared" si="5"/>
        <v>0.90980000000000005</v>
      </c>
      <c r="J125" s="173">
        <f t="shared" si="6"/>
        <v>5661.69</v>
      </c>
      <c r="K125" s="175">
        <f t="shared" si="7"/>
        <v>5661.69</v>
      </c>
      <c r="L125" s="134">
        <v>3.6</v>
      </c>
      <c r="M125" s="132" t="s">
        <v>4</v>
      </c>
      <c r="N125" s="132" t="s">
        <v>3</v>
      </c>
      <c r="O125" s="132" t="s">
        <v>1392</v>
      </c>
    </row>
    <row r="126" spans="1:15" s="131" customFormat="1" ht="27" x14ac:dyDescent="0.25">
      <c r="A126" s="132"/>
      <c r="B126" s="132" t="s">
        <v>1154</v>
      </c>
      <c r="C126" s="133">
        <v>56</v>
      </c>
      <c r="D126" s="132" t="s">
        <v>1451</v>
      </c>
      <c r="E126" s="132">
        <v>1.4908999999999999</v>
      </c>
      <c r="F126" s="134">
        <v>1</v>
      </c>
      <c r="G126" s="134">
        <v>1</v>
      </c>
      <c r="H126" s="171">
        <f t="shared" si="4"/>
        <v>1.4908999999999999</v>
      </c>
      <c r="I126" s="174">
        <f t="shared" si="5"/>
        <v>1.4908999999999999</v>
      </c>
      <c r="J126" s="173">
        <f t="shared" si="6"/>
        <v>9277.8700000000008</v>
      </c>
      <c r="K126" s="175">
        <f t="shared" si="7"/>
        <v>9277.8700000000008</v>
      </c>
      <c r="L126" s="134">
        <v>6.08</v>
      </c>
      <c r="M126" s="132" t="s">
        <v>4</v>
      </c>
      <c r="N126" s="132" t="s">
        <v>3</v>
      </c>
      <c r="O126" s="132" t="s">
        <v>1392</v>
      </c>
    </row>
    <row r="127" spans="1:15" s="131" customFormat="1" ht="27" x14ac:dyDescent="0.25">
      <c r="A127" s="132"/>
      <c r="B127" s="132" t="s">
        <v>1153</v>
      </c>
      <c r="C127" s="133">
        <v>56</v>
      </c>
      <c r="D127" s="132" t="s">
        <v>1451</v>
      </c>
      <c r="E127" s="132">
        <v>3.4784999999999999</v>
      </c>
      <c r="F127" s="134">
        <v>1</v>
      </c>
      <c r="G127" s="134">
        <v>1</v>
      </c>
      <c r="H127" s="171">
        <f t="shared" si="4"/>
        <v>3.4784999999999999</v>
      </c>
      <c r="I127" s="174">
        <f t="shared" si="5"/>
        <v>3.4784999999999999</v>
      </c>
      <c r="J127" s="173">
        <f t="shared" si="6"/>
        <v>21646.71</v>
      </c>
      <c r="K127" s="175">
        <f t="shared" si="7"/>
        <v>21646.71</v>
      </c>
      <c r="L127" s="134">
        <v>11.51</v>
      </c>
      <c r="M127" s="132" t="s">
        <v>4</v>
      </c>
      <c r="N127" s="132" t="s">
        <v>3</v>
      </c>
      <c r="O127" s="132" t="s">
        <v>1392</v>
      </c>
    </row>
    <row r="128" spans="1:15" s="131" customFormat="1" ht="40.5" x14ac:dyDescent="0.25">
      <c r="A128" s="132"/>
      <c r="B128" s="132" t="s">
        <v>1152</v>
      </c>
      <c r="C128" s="133">
        <v>57</v>
      </c>
      <c r="D128" s="132" t="s">
        <v>1452</v>
      </c>
      <c r="E128" s="132">
        <v>0.63549999999999995</v>
      </c>
      <c r="F128" s="134">
        <v>1</v>
      </c>
      <c r="G128" s="134">
        <v>1</v>
      </c>
      <c r="H128" s="171">
        <f t="shared" si="4"/>
        <v>0.63549999999999995</v>
      </c>
      <c r="I128" s="174">
        <f t="shared" si="5"/>
        <v>0.63549999999999995</v>
      </c>
      <c r="J128" s="173">
        <f t="shared" si="6"/>
        <v>3954.72</v>
      </c>
      <c r="K128" s="175">
        <f t="shared" si="7"/>
        <v>3954.72</v>
      </c>
      <c r="L128" s="134">
        <v>1.5</v>
      </c>
      <c r="M128" s="132" t="s">
        <v>4</v>
      </c>
      <c r="N128" s="132" t="s">
        <v>3</v>
      </c>
      <c r="O128" s="132" t="s">
        <v>1392</v>
      </c>
    </row>
    <row r="129" spans="1:15" s="131" customFormat="1" ht="40.5" x14ac:dyDescent="0.25">
      <c r="A129" s="132"/>
      <c r="B129" s="132" t="s">
        <v>1151</v>
      </c>
      <c r="C129" s="133">
        <v>57</v>
      </c>
      <c r="D129" s="132" t="s">
        <v>1452</v>
      </c>
      <c r="E129" s="132">
        <v>0.8296</v>
      </c>
      <c r="F129" s="134">
        <v>1</v>
      </c>
      <c r="G129" s="134">
        <v>1</v>
      </c>
      <c r="H129" s="171">
        <f t="shared" si="4"/>
        <v>0.8296</v>
      </c>
      <c r="I129" s="174">
        <f t="shared" si="5"/>
        <v>0.8296</v>
      </c>
      <c r="J129" s="173">
        <f t="shared" si="6"/>
        <v>5162.6000000000004</v>
      </c>
      <c r="K129" s="175">
        <f t="shared" si="7"/>
        <v>5162.6000000000004</v>
      </c>
      <c r="L129" s="134">
        <v>2.44</v>
      </c>
      <c r="M129" s="132" t="s">
        <v>4</v>
      </c>
      <c r="N129" s="132" t="s">
        <v>3</v>
      </c>
      <c r="O129" s="132" t="s">
        <v>1392</v>
      </c>
    </row>
    <row r="130" spans="1:15" s="131" customFormat="1" ht="40.5" x14ac:dyDescent="0.25">
      <c r="A130" s="132"/>
      <c r="B130" s="132" t="s">
        <v>1150</v>
      </c>
      <c r="C130" s="133">
        <v>57</v>
      </c>
      <c r="D130" s="132" t="s">
        <v>1452</v>
      </c>
      <c r="E130" s="132">
        <v>1.1807000000000001</v>
      </c>
      <c r="F130" s="134">
        <v>1</v>
      </c>
      <c r="G130" s="134">
        <v>1</v>
      </c>
      <c r="H130" s="171">
        <f t="shared" si="4"/>
        <v>1.1807000000000001</v>
      </c>
      <c r="I130" s="174">
        <f t="shared" si="5"/>
        <v>1.1807000000000001</v>
      </c>
      <c r="J130" s="173">
        <f t="shared" si="6"/>
        <v>7347.5</v>
      </c>
      <c r="K130" s="175">
        <f t="shared" si="7"/>
        <v>7347.5</v>
      </c>
      <c r="L130" s="134">
        <v>4.4000000000000004</v>
      </c>
      <c r="M130" s="132" t="s">
        <v>4</v>
      </c>
      <c r="N130" s="132" t="s">
        <v>3</v>
      </c>
      <c r="O130" s="132" t="s">
        <v>1392</v>
      </c>
    </row>
    <row r="131" spans="1:15" s="131" customFormat="1" ht="40.5" x14ac:dyDescent="0.25">
      <c r="A131" s="132"/>
      <c r="B131" s="132" t="s">
        <v>1149</v>
      </c>
      <c r="C131" s="133">
        <v>57</v>
      </c>
      <c r="D131" s="132" t="s">
        <v>1452</v>
      </c>
      <c r="E131" s="132">
        <v>2.6695000000000002</v>
      </c>
      <c r="F131" s="134">
        <v>1</v>
      </c>
      <c r="G131" s="134">
        <v>1</v>
      </c>
      <c r="H131" s="171">
        <f t="shared" si="4"/>
        <v>2.6695000000000002</v>
      </c>
      <c r="I131" s="174">
        <f t="shared" si="5"/>
        <v>2.6695000000000002</v>
      </c>
      <c r="J131" s="173">
        <f t="shared" si="6"/>
        <v>16612.3</v>
      </c>
      <c r="K131" s="175">
        <f t="shared" si="7"/>
        <v>16612.3</v>
      </c>
      <c r="L131" s="134">
        <v>10.199999999999999</v>
      </c>
      <c r="M131" s="132" t="s">
        <v>4</v>
      </c>
      <c r="N131" s="132" t="s">
        <v>3</v>
      </c>
      <c r="O131" s="132" t="s">
        <v>1392</v>
      </c>
    </row>
    <row r="132" spans="1:15" s="131" customFormat="1" x14ac:dyDescent="0.25">
      <c r="A132" s="132"/>
      <c r="B132" s="132" t="s">
        <v>1148</v>
      </c>
      <c r="C132" s="133">
        <v>58</v>
      </c>
      <c r="D132" s="132" t="s">
        <v>1453</v>
      </c>
      <c r="E132" s="132">
        <v>0.61219999999999997</v>
      </c>
      <c r="F132" s="134">
        <v>1</v>
      </c>
      <c r="G132" s="134">
        <v>1</v>
      </c>
      <c r="H132" s="171">
        <f t="shared" si="4"/>
        <v>0.61219999999999997</v>
      </c>
      <c r="I132" s="174">
        <f t="shared" si="5"/>
        <v>0.61219999999999997</v>
      </c>
      <c r="J132" s="173">
        <f t="shared" si="6"/>
        <v>3809.72</v>
      </c>
      <c r="K132" s="175">
        <f t="shared" si="7"/>
        <v>3809.72</v>
      </c>
      <c r="L132" s="134">
        <v>2.83</v>
      </c>
      <c r="M132" s="132" t="s">
        <v>4</v>
      </c>
      <c r="N132" s="132" t="s">
        <v>3</v>
      </c>
      <c r="O132" s="132" t="s">
        <v>1392</v>
      </c>
    </row>
    <row r="133" spans="1:15" s="131" customFormat="1" x14ac:dyDescent="0.25">
      <c r="A133" s="132"/>
      <c r="B133" s="132" t="s">
        <v>1147</v>
      </c>
      <c r="C133" s="133">
        <v>58</v>
      </c>
      <c r="D133" s="132" t="s">
        <v>1453</v>
      </c>
      <c r="E133" s="132">
        <v>0.75690000000000002</v>
      </c>
      <c r="F133" s="134">
        <v>1</v>
      </c>
      <c r="G133" s="134">
        <v>1</v>
      </c>
      <c r="H133" s="171">
        <f t="shared" si="4"/>
        <v>0.75690000000000002</v>
      </c>
      <c r="I133" s="174">
        <f t="shared" si="5"/>
        <v>0.75690000000000002</v>
      </c>
      <c r="J133" s="173">
        <f t="shared" si="6"/>
        <v>4710.1899999999996</v>
      </c>
      <c r="K133" s="175">
        <f t="shared" si="7"/>
        <v>4710.1899999999996</v>
      </c>
      <c r="L133" s="134">
        <v>4.0599999999999996</v>
      </c>
      <c r="M133" s="132" t="s">
        <v>4</v>
      </c>
      <c r="N133" s="132" t="s">
        <v>3</v>
      </c>
      <c r="O133" s="132" t="s">
        <v>1392</v>
      </c>
    </row>
    <row r="134" spans="1:15" s="131" customFormat="1" x14ac:dyDescent="0.25">
      <c r="A134" s="132"/>
      <c r="B134" s="132" t="s">
        <v>1146</v>
      </c>
      <c r="C134" s="133">
        <v>58</v>
      </c>
      <c r="D134" s="132" t="s">
        <v>1453</v>
      </c>
      <c r="E134" s="132">
        <v>1.0271999999999999</v>
      </c>
      <c r="F134" s="134">
        <v>1</v>
      </c>
      <c r="G134" s="134">
        <v>1</v>
      </c>
      <c r="H134" s="171">
        <f t="shared" si="4"/>
        <v>1.0271999999999999</v>
      </c>
      <c r="I134" s="174">
        <f t="shared" si="5"/>
        <v>1.0271999999999999</v>
      </c>
      <c r="J134" s="173">
        <f t="shared" si="6"/>
        <v>6392.27</v>
      </c>
      <c r="K134" s="175">
        <f t="shared" si="7"/>
        <v>6392.27</v>
      </c>
      <c r="L134" s="134">
        <v>5.91</v>
      </c>
      <c r="M134" s="132" t="s">
        <v>4</v>
      </c>
      <c r="N134" s="132" t="s">
        <v>3</v>
      </c>
      <c r="O134" s="132" t="s">
        <v>1392</v>
      </c>
    </row>
    <row r="135" spans="1:15" s="131" customFormat="1" x14ac:dyDescent="0.25">
      <c r="A135" s="132"/>
      <c r="B135" s="132" t="s">
        <v>1145</v>
      </c>
      <c r="C135" s="133">
        <v>58</v>
      </c>
      <c r="D135" s="132" t="s">
        <v>1453</v>
      </c>
      <c r="E135" s="132">
        <v>2.3672</v>
      </c>
      <c r="F135" s="134">
        <v>1</v>
      </c>
      <c r="G135" s="134">
        <v>1</v>
      </c>
      <c r="H135" s="171">
        <f t="shared" si="4"/>
        <v>2.3672</v>
      </c>
      <c r="I135" s="174">
        <f t="shared" si="5"/>
        <v>2.3672</v>
      </c>
      <c r="J135" s="173">
        <f t="shared" si="6"/>
        <v>14731.09</v>
      </c>
      <c r="K135" s="175">
        <f t="shared" si="7"/>
        <v>14731.09</v>
      </c>
      <c r="L135" s="134">
        <v>11.14</v>
      </c>
      <c r="M135" s="132" t="s">
        <v>4</v>
      </c>
      <c r="N135" s="132" t="s">
        <v>3</v>
      </c>
      <c r="O135" s="132" t="s">
        <v>1392</v>
      </c>
    </row>
    <row r="136" spans="1:15" s="131" customFormat="1" x14ac:dyDescent="0.25">
      <c r="A136" s="132"/>
      <c r="B136" s="132" t="s">
        <v>1144</v>
      </c>
      <c r="C136" s="133">
        <v>70</v>
      </c>
      <c r="D136" s="132" t="s">
        <v>1454</v>
      </c>
      <c r="E136" s="132">
        <v>0.83879999999999999</v>
      </c>
      <c r="F136" s="134">
        <v>1</v>
      </c>
      <c r="G136" s="134">
        <v>1</v>
      </c>
      <c r="H136" s="171">
        <f t="shared" si="4"/>
        <v>0.83879999999999999</v>
      </c>
      <c r="I136" s="174">
        <f t="shared" si="5"/>
        <v>0.83879999999999999</v>
      </c>
      <c r="J136" s="173">
        <f t="shared" si="6"/>
        <v>5219.8500000000004</v>
      </c>
      <c r="K136" s="175">
        <f t="shared" si="7"/>
        <v>5219.8500000000004</v>
      </c>
      <c r="L136" s="134">
        <v>1.98</v>
      </c>
      <c r="M136" s="132" t="s">
        <v>4</v>
      </c>
      <c r="N136" s="132" t="s">
        <v>3</v>
      </c>
      <c r="O136" s="132" t="s">
        <v>1392</v>
      </c>
    </row>
    <row r="137" spans="1:15" s="131" customFormat="1" x14ac:dyDescent="0.25">
      <c r="A137" s="132"/>
      <c r="B137" s="132" t="s">
        <v>1143</v>
      </c>
      <c r="C137" s="133">
        <v>70</v>
      </c>
      <c r="D137" s="132" t="s">
        <v>1454</v>
      </c>
      <c r="E137" s="132">
        <v>1.2309000000000001</v>
      </c>
      <c r="F137" s="134">
        <v>1</v>
      </c>
      <c r="G137" s="134">
        <v>1</v>
      </c>
      <c r="H137" s="171">
        <f t="shared" si="4"/>
        <v>1.2309000000000001</v>
      </c>
      <c r="I137" s="174">
        <f t="shared" si="5"/>
        <v>1.2309000000000001</v>
      </c>
      <c r="J137" s="173">
        <f t="shared" si="6"/>
        <v>7659.89</v>
      </c>
      <c r="K137" s="175">
        <f t="shared" si="7"/>
        <v>7659.89</v>
      </c>
      <c r="L137" s="134">
        <v>3.65</v>
      </c>
      <c r="M137" s="132" t="s">
        <v>4</v>
      </c>
      <c r="N137" s="132" t="s">
        <v>3</v>
      </c>
      <c r="O137" s="132" t="s">
        <v>1392</v>
      </c>
    </row>
    <row r="138" spans="1:15" s="131" customFormat="1" x14ac:dyDescent="0.25">
      <c r="A138" s="132"/>
      <c r="B138" s="132" t="s">
        <v>1142</v>
      </c>
      <c r="C138" s="133">
        <v>70</v>
      </c>
      <c r="D138" s="132" t="s">
        <v>1454</v>
      </c>
      <c r="E138" s="132">
        <v>2.1202000000000001</v>
      </c>
      <c r="F138" s="134">
        <v>1</v>
      </c>
      <c r="G138" s="134">
        <v>1</v>
      </c>
      <c r="H138" s="171">
        <f t="shared" si="4"/>
        <v>2.1202000000000001</v>
      </c>
      <c r="I138" s="174">
        <f t="shared" si="5"/>
        <v>2.1202000000000001</v>
      </c>
      <c r="J138" s="173">
        <f t="shared" si="6"/>
        <v>13194</v>
      </c>
      <c r="K138" s="175">
        <f t="shared" si="7"/>
        <v>13194</v>
      </c>
      <c r="L138" s="134">
        <v>6.7</v>
      </c>
      <c r="M138" s="132" t="s">
        <v>4</v>
      </c>
      <c r="N138" s="132" t="s">
        <v>3</v>
      </c>
      <c r="O138" s="132" t="s">
        <v>1392</v>
      </c>
    </row>
    <row r="139" spans="1:15" s="131" customFormat="1" x14ac:dyDescent="0.25">
      <c r="A139" s="132"/>
      <c r="B139" s="132" t="s">
        <v>1141</v>
      </c>
      <c r="C139" s="133">
        <v>70</v>
      </c>
      <c r="D139" s="132" t="s">
        <v>1454</v>
      </c>
      <c r="E139" s="132">
        <v>4.0461</v>
      </c>
      <c r="F139" s="134">
        <v>1</v>
      </c>
      <c r="G139" s="134">
        <v>1</v>
      </c>
      <c r="H139" s="171">
        <f t="shared" si="4"/>
        <v>4.0461</v>
      </c>
      <c r="I139" s="174">
        <f t="shared" si="5"/>
        <v>4.0461</v>
      </c>
      <c r="J139" s="173">
        <f t="shared" si="6"/>
        <v>25178.880000000001</v>
      </c>
      <c r="K139" s="175">
        <f t="shared" si="7"/>
        <v>25178.880000000001</v>
      </c>
      <c r="L139" s="134">
        <v>12.69</v>
      </c>
      <c r="M139" s="132" t="s">
        <v>4</v>
      </c>
      <c r="N139" s="132" t="s">
        <v>3</v>
      </c>
      <c r="O139" s="132" t="s">
        <v>1392</v>
      </c>
    </row>
    <row r="140" spans="1:15" s="131" customFormat="1" x14ac:dyDescent="0.25">
      <c r="A140" s="132"/>
      <c r="B140" s="132" t="s">
        <v>1140</v>
      </c>
      <c r="C140" s="133">
        <v>73</v>
      </c>
      <c r="D140" s="132" t="s">
        <v>1455</v>
      </c>
      <c r="E140" s="132">
        <v>0.71140000000000003</v>
      </c>
      <c r="F140" s="134">
        <v>1</v>
      </c>
      <c r="G140" s="134">
        <v>1</v>
      </c>
      <c r="H140" s="171">
        <f t="shared" si="4"/>
        <v>0.71140000000000003</v>
      </c>
      <c r="I140" s="174">
        <f t="shared" si="5"/>
        <v>0.71140000000000003</v>
      </c>
      <c r="J140" s="173">
        <f t="shared" si="6"/>
        <v>4427.04</v>
      </c>
      <c r="K140" s="175">
        <f t="shared" si="7"/>
        <v>4427.04</v>
      </c>
      <c r="L140" s="134">
        <v>2.1</v>
      </c>
      <c r="M140" s="132" t="s">
        <v>4</v>
      </c>
      <c r="N140" s="132" t="s">
        <v>3</v>
      </c>
      <c r="O140" s="132" t="s">
        <v>1392</v>
      </c>
    </row>
    <row r="141" spans="1:15" s="131" customFormat="1" x14ac:dyDescent="0.25">
      <c r="A141" s="132"/>
      <c r="B141" s="132" t="s">
        <v>1139</v>
      </c>
      <c r="C141" s="133">
        <v>73</v>
      </c>
      <c r="D141" s="132" t="s">
        <v>1455</v>
      </c>
      <c r="E141" s="132">
        <v>0.84989999999999999</v>
      </c>
      <c r="F141" s="134">
        <v>1</v>
      </c>
      <c r="G141" s="134">
        <v>1</v>
      </c>
      <c r="H141" s="171">
        <f t="shared" ref="H141:H204" si="8">ROUND(E141*F141,5)</f>
        <v>0.84989999999999999</v>
      </c>
      <c r="I141" s="174">
        <f t="shared" ref="I141:I204" si="9">ROUND(E141*G141,5)</f>
        <v>0.84989999999999999</v>
      </c>
      <c r="J141" s="173">
        <f t="shared" ref="J141:J204" si="10">ROUND(H141*6223,2)</f>
        <v>5288.93</v>
      </c>
      <c r="K141" s="175">
        <f t="shared" ref="K141:K204" si="11">ROUND(I141*6223,2)</f>
        <v>5288.93</v>
      </c>
      <c r="L141" s="134">
        <v>3.12</v>
      </c>
      <c r="M141" s="132" t="s">
        <v>4</v>
      </c>
      <c r="N141" s="132" t="s">
        <v>3</v>
      </c>
      <c r="O141" s="132" t="s">
        <v>1392</v>
      </c>
    </row>
    <row r="142" spans="1:15" s="131" customFormat="1" x14ac:dyDescent="0.25">
      <c r="A142" s="132"/>
      <c r="B142" s="132" t="s">
        <v>1138</v>
      </c>
      <c r="C142" s="133">
        <v>73</v>
      </c>
      <c r="D142" s="132" t="s">
        <v>1455</v>
      </c>
      <c r="E142" s="132">
        <v>1.4877</v>
      </c>
      <c r="F142" s="134">
        <v>1</v>
      </c>
      <c r="G142" s="134">
        <v>1</v>
      </c>
      <c r="H142" s="171">
        <f t="shared" si="8"/>
        <v>1.4877</v>
      </c>
      <c r="I142" s="174">
        <f t="shared" si="9"/>
        <v>1.4877</v>
      </c>
      <c r="J142" s="173">
        <f t="shared" si="10"/>
        <v>9257.9599999999991</v>
      </c>
      <c r="K142" s="175">
        <f t="shared" si="11"/>
        <v>9257.9599999999991</v>
      </c>
      <c r="L142" s="134">
        <v>6.47</v>
      </c>
      <c r="M142" s="132" t="s">
        <v>4</v>
      </c>
      <c r="N142" s="132" t="s">
        <v>3</v>
      </c>
      <c r="O142" s="132" t="s">
        <v>1392</v>
      </c>
    </row>
    <row r="143" spans="1:15" s="131" customFormat="1" x14ac:dyDescent="0.25">
      <c r="A143" s="132"/>
      <c r="B143" s="132" t="s">
        <v>1137</v>
      </c>
      <c r="C143" s="133">
        <v>73</v>
      </c>
      <c r="D143" s="132" t="s">
        <v>1455</v>
      </c>
      <c r="E143" s="132">
        <v>6.3395000000000001</v>
      </c>
      <c r="F143" s="134">
        <v>1</v>
      </c>
      <c r="G143" s="134">
        <v>1</v>
      </c>
      <c r="H143" s="171">
        <f t="shared" si="8"/>
        <v>6.3395000000000001</v>
      </c>
      <c r="I143" s="174">
        <f t="shared" si="9"/>
        <v>6.3395000000000001</v>
      </c>
      <c r="J143" s="173">
        <f t="shared" si="10"/>
        <v>39450.71</v>
      </c>
      <c r="K143" s="175">
        <f t="shared" si="11"/>
        <v>39450.71</v>
      </c>
      <c r="L143" s="134">
        <v>19.54</v>
      </c>
      <c r="M143" s="132" t="s">
        <v>4</v>
      </c>
      <c r="N143" s="132" t="s">
        <v>3</v>
      </c>
      <c r="O143" s="132" t="s">
        <v>1392</v>
      </c>
    </row>
    <row r="144" spans="1:15" s="131" customFormat="1" x14ac:dyDescent="0.25">
      <c r="A144" s="132"/>
      <c r="B144" s="132" t="s">
        <v>1136</v>
      </c>
      <c r="C144" s="133">
        <v>80</v>
      </c>
      <c r="D144" s="132" t="s">
        <v>1456</v>
      </c>
      <c r="E144" s="132">
        <v>0.37859999999999999</v>
      </c>
      <c r="F144" s="134">
        <v>1</v>
      </c>
      <c r="G144" s="134">
        <v>1</v>
      </c>
      <c r="H144" s="171">
        <f t="shared" si="8"/>
        <v>0.37859999999999999</v>
      </c>
      <c r="I144" s="174">
        <f t="shared" si="9"/>
        <v>0.37859999999999999</v>
      </c>
      <c r="J144" s="173">
        <f t="shared" si="10"/>
        <v>2356.0300000000002</v>
      </c>
      <c r="K144" s="175">
        <f t="shared" si="11"/>
        <v>2356.0300000000002</v>
      </c>
      <c r="L144" s="134">
        <v>2.84</v>
      </c>
      <c r="M144" s="132" t="s">
        <v>4</v>
      </c>
      <c r="N144" s="132" t="s">
        <v>3</v>
      </c>
      <c r="O144" s="132" t="s">
        <v>1392</v>
      </c>
    </row>
    <row r="145" spans="1:15" s="131" customFormat="1" x14ac:dyDescent="0.25">
      <c r="A145" s="132"/>
      <c r="B145" s="132" t="s">
        <v>1135</v>
      </c>
      <c r="C145" s="133">
        <v>80</v>
      </c>
      <c r="D145" s="132" t="s">
        <v>1456</v>
      </c>
      <c r="E145" s="132">
        <v>0.53049999999999997</v>
      </c>
      <c r="F145" s="134">
        <v>1</v>
      </c>
      <c r="G145" s="134">
        <v>1</v>
      </c>
      <c r="H145" s="171">
        <f t="shared" si="8"/>
        <v>0.53049999999999997</v>
      </c>
      <c r="I145" s="174">
        <f t="shared" si="9"/>
        <v>0.53049999999999997</v>
      </c>
      <c r="J145" s="173">
        <f t="shared" si="10"/>
        <v>3301.3</v>
      </c>
      <c r="K145" s="175">
        <f t="shared" si="11"/>
        <v>3301.3</v>
      </c>
      <c r="L145" s="134">
        <v>3.89</v>
      </c>
      <c r="M145" s="132" t="s">
        <v>4</v>
      </c>
      <c r="N145" s="132" t="s">
        <v>3</v>
      </c>
      <c r="O145" s="132" t="s">
        <v>1392</v>
      </c>
    </row>
    <row r="146" spans="1:15" s="131" customFormat="1" x14ac:dyDescent="0.25">
      <c r="A146" s="132"/>
      <c r="B146" s="132" t="s">
        <v>1134</v>
      </c>
      <c r="C146" s="133">
        <v>80</v>
      </c>
      <c r="D146" s="132" t="s">
        <v>1456</v>
      </c>
      <c r="E146" s="132">
        <v>0.92169999999999996</v>
      </c>
      <c r="F146" s="134">
        <v>1</v>
      </c>
      <c r="G146" s="134">
        <v>1</v>
      </c>
      <c r="H146" s="171">
        <f t="shared" si="8"/>
        <v>0.92169999999999996</v>
      </c>
      <c r="I146" s="174">
        <f t="shared" si="9"/>
        <v>0.92169999999999996</v>
      </c>
      <c r="J146" s="173">
        <f t="shared" si="10"/>
        <v>5735.74</v>
      </c>
      <c r="K146" s="175">
        <f t="shared" si="11"/>
        <v>5735.74</v>
      </c>
      <c r="L146" s="134">
        <v>5.61</v>
      </c>
      <c r="M146" s="132" t="s">
        <v>4</v>
      </c>
      <c r="N146" s="132" t="s">
        <v>3</v>
      </c>
      <c r="O146" s="132" t="s">
        <v>1392</v>
      </c>
    </row>
    <row r="147" spans="1:15" s="131" customFormat="1" x14ac:dyDescent="0.25">
      <c r="A147" s="132"/>
      <c r="B147" s="132" t="s">
        <v>1133</v>
      </c>
      <c r="C147" s="133">
        <v>80</v>
      </c>
      <c r="D147" s="132" t="s">
        <v>1456</v>
      </c>
      <c r="E147" s="132">
        <v>2.1345000000000001</v>
      </c>
      <c r="F147" s="134">
        <v>1</v>
      </c>
      <c r="G147" s="134">
        <v>1</v>
      </c>
      <c r="H147" s="171">
        <f t="shared" si="8"/>
        <v>2.1345000000000001</v>
      </c>
      <c r="I147" s="174">
        <f t="shared" si="9"/>
        <v>2.1345000000000001</v>
      </c>
      <c r="J147" s="173">
        <f t="shared" si="10"/>
        <v>13282.99</v>
      </c>
      <c r="K147" s="175">
        <f t="shared" si="11"/>
        <v>13282.99</v>
      </c>
      <c r="L147" s="134">
        <v>10.58</v>
      </c>
      <c r="M147" s="132" t="s">
        <v>4</v>
      </c>
      <c r="N147" s="132" t="s">
        <v>3</v>
      </c>
      <c r="O147" s="132" t="s">
        <v>1392</v>
      </c>
    </row>
    <row r="148" spans="1:15" s="131" customFormat="1" x14ac:dyDescent="0.25">
      <c r="A148" s="132"/>
      <c r="B148" s="132" t="s">
        <v>1132</v>
      </c>
      <c r="C148" s="133">
        <v>82</v>
      </c>
      <c r="D148" s="132" t="s">
        <v>1457</v>
      </c>
      <c r="E148" s="132">
        <v>0.4798</v>
      </c>
      <c r="F148" s="134">
        <v>1</v>
      </c>
      <c r="G148" s="134">
        <v>1</v>
      </c>
      <c r="H148" s="171">
        <f t="shared" si="8"/>
        <v>0.4798</v>
      </c>
      <c r="I148" s="174">
        <f t="shared" si="9"/>
        <v>0.4798</v>
      </c>
      <c r="J148" s="173">
        <f t="shared" si="10"/>
        <v>2985.8</v>
      </c>
      <c r="K148" s="175">
        <f t="shared" si="11"/>
        <v>2985.8</v>
      </c>
      <c r="L148" s="134">
        <v>2.2799999999999998</v>
      </c>
      <c r="M148" s="132" t="s">
        <v>4</v>
      </c>
      <c r="N148" s="132" t="s">
        <v>3</v>
      </c>
      <c r="O148" s="132" t="s">
        <v>1392</v>
      </c>
    </row>
    <row r="149" spans="1:15" s="131" customFormat="1" x14ac:dyDescent="0.25">
      <c r="A149" s="132"/>
      <c r="B149" s="132" t="s">
        <v>1131</v>
      </c>
      <c r="C149" s="133">
        <v>82</v>
      </c>
      <c r="D149" s="132" t="s">
        <v>1457</v>
      </c>
      <c r="E149" s="132">
        <v>0.6028</v>
      </c>
      <c r="F149" s="134">
        <v>1</v>
      </c>
      <c r="G149" s="134">
        <v>1</v>
      </c>
      <c r="H149" s="171">
        <f t="shared" si="8"/>
        <v>0.6028</v>
      </c>
      <c r="I149" s="174">
        <f t="shared" si="9"/>
        <v>0.6028</v>
      </c>
      <c r="J149" s="173">
        <f t="shared" si="10"/>
        <v>3751.22</v>
      </c>
      <c r="K149" s="175">
        <f t="shared" si="11"/>
        <v>3751.22</v>
      </c>
      <c r="L149" s="134">
        <v>2.87</v>
      </c>
      <c r="M149" s="132" t="s">
        <v>4</v>
      </c>
      <c r="N149" s="132" t="s">
        <v>3</v>
      </c>
      <c r="O149" s="132" t="s">
        <v>1392</v>
      </c>
    </row>
    <row r="150" spans="1:15" s="131" customFormat="1" x14ac:dyDescent="0.25">
      <c r="A150" s="132"/>
      <c r="B150" s="132" t="s">
        <v>1130</v>
      </c>
      <c r="C150" s="133">
        <v>82</v>
      </c>
      <c r="D150" s="132" t="s">
        <v>1457</v>
      </c>
      <c r="E150" s="132">
        <v>0.8881</v>
      </c>
      <c r="F150" s="134">
        <v>1</v>
      </c>
      <c r="G150" s="134">
        <v>1</v>
      </c>
      <c r="H150" s="171">
        <f t="shared" si="8"/>
        <v>0.8881</v>
      </c>
      <c r="I150" s="174">
        <f t="shared" si="9"/>
        <v>0.8881</v>
      </c>
      <c r="J150" s="173">
        <f t="shared" si="10"/>
        <v>5526.65</v>
      </c>
      <c r="K150" s="175">
        <f t="shared" si="11"/>
        <v>5526.65</v>
      </c>
      <c r="L150" s="134">
        <v>4.57</v>
      </c>
      <c r="M150" s="132" t="s">
        <v>4</v>
      </c>
      <c r="N150" s="132" t="s">
        <v>3</v>
      </c>
      <c r="O150" s="132" t="s">
        <v>1392</v>
      </c>
    </row>
    <row r="151" spans="1:15" s="131" customFormat="1" x14ac:dyDescent="0.25">
      <c r="A151" s="132"/>
      <c r="B151" s="132" t="s">
        <v>1129</v>
      </c>
      <c r="C151" s="133">
        <v>82</v>
      </c>
      <c r="D151" s="132" t="s">
        <v>1457</v>
      </c>
      <c r="E151" s="132">
        <v>2.5099</v>
      </c>
      <c r="F151" s="134">
        <v>1</v>
      </c>
      <c r="G151" s="134">
        <v>1</v>
      </c>
      <c r="H151" s="171">
        <f t="shared" si="8"/>
        <v>2.5099</v>
      </c>
      <c r="I151" s="174">
        <f t="shared" si="9"/>
        <v>2.5099</v>
      </c>
      <c r="J151" s="173">
        <f t="shared" si="10"/>
        <v>15619.11</v>
      </c>
      <c r="K151" s="175">
        <f t="shared" si="11"/>
        <v>15619.11</v>
      </c>
      <c r="L151" s="134">
        <v>11.25</v>
      </c>
      <c r="M151" s="132" t="s">
        <v>4</v>
      </c>
      <c r="N151" s="132" t="s">
        <v>3</v>
      </c>
      <c r="O151" s="132" t="s">
        <v>1392</v>
      </c>
    </row>
    <row r="152" spans="1:15" s="131" customFormat="1" x14ac:dyDescent="0.25">
      <c r="A152" s="132"/>
      <c r="B152" s="132" t="s">
        <v>1128</v>
      </c>
      <c r="C152" s="133">
        <v>89</v>
      </c>
      <c r="D152" s="132" t="s">
        <v>1458</v>
      </c>
      <c r="E152" s="132">
        <v>1.5074000000000001</v>
      </c>
      <c r="F152" s="134">
        <v>1</v>
      </c>
      <c r="G152" s="134">
        <v>1</v>
      </c>
      <c r="H152" s="171">
        <f t="shared" si="8"/>
        <v>1.5074000000000001</v>
      </c>
      <c r="I152" s="174">
        <f t="shared" si="9"/>
        <v>1.5074000000000001</v>
      </c>
      <c r="J152" s="173">
        <f t="shared" si="10"/>
        <v>9380.5499999999993</v>
      </c>
      <c r="K152" s="175">
        <f t="shared" si="11"/>
        <v>9380.5499999999993</v>
      </c>
      <c r="L152" s="134">
        <v>2.39</v>
      </c>
      <c r="M152" s="132" t="s">
        <v>4</v>
      </c>
      <c r="N152" s="132" t="s">
        <v>3</v>
      </c>
      <c r="O152" s="132" t="s">
        <v>1392</v>
      </c>
    </row>
    <row r="153" spans="1:15" s="131" customFormat="1" x14ac:dyDescent="0.25">
      <c r="A153" s="132"/>
      <c r="B153" s="132" t="s">
        <v>1127</v>
      </c>
      <c r="C153" s="133">
        <v>89</v>
      </c>
      <c r="D153" s="132" t="s">
        <v>1458</v>
      </c>
      <c r="E153" s="132">
        <v>2.0304000000000002</v>
      </c>
      <c r="F153" s="134">
        <v>1</v>
      </c>
      <c r="G153" s="134">
        <v>1</v>
      </c>
      <c r="H153" s="171">
        <f t="shared" si="8"/>
        <v>2.0304000000000002</v>
      </c>
      <c r="I153" s="174">
        <f t="shared" si="9"/>
        <v>2.0304000000000002</v>
      </c>
      <c r="J153" s="173">
        <f t="shared" si="10"/>
        <v>12635.18</v>
      </c>
      <c r="K153" s="175">
        <f t="shared" si="11"/>
        <v>12635.18</v>
      </c>
      <c r="L153" s="134">
        <v>3.92</v>
      </c>
      <c r="M153" s="132" t="s">
        <v>4</v>
      </c>
      <c r="N153" s="132" t="s">
        <v>3</v>
      </c>
      <c r="O153" s="132" t="s">
        <v>1392</v>
      </c>
    </row>
    <row r="154" spans="1:15" s="131" customFormat="1" x14ac:dyDescent="0.25">
      <c r="A154" s="132"/>
      <c r="B154" s="132" t="s">
        <v>1126</v>
      </c>
      <c r="C154" s="133">
        <v>89</v>
      </c>
      <c r="D154" s="132" t="s">
        <v>1458</v>
      </c>
      <c r="E154" s="132">
        <v>3.5480999999999998</v>
      </c>
      <c r="F154" s="134">
        <v>1</v>
      </c>
      <c r="G154" s="134">
        <v>1</v>
      </c>
      <c r="H154" s="171">
        <f t="shared" si="8"/>
        <v>3.5480999999999998</v>
      </c>
      <c r="I154" s="174">
        <f t="shared" si="9"/>
        <v>3.5480999999999998</v>
      </c>
      <c r="J154" s="173">
        <f t="shared" si="10"/>
        <v>22079.83</v>
      </c>
      <c r="K154" s="175">
        <f t="shared" si="11"/>
        <v>22079.83</v>
      </c>
      <c r="L154" s="134">
        <v>8.5500000000000007</v>
      </c>
      <c r="M154" s="132" t="s">
        <v>4</v>
      </c>
      <c r="N154" s="132" t="s">
        <v>3</v>
      </c>
      <c r="O154" s="132" t="s">
        <v>1392</v>
      </c>
    </row>
    <row r="155" spans="1:15" s="131" customFormat="1" x14ac:dyDescent="0.25">
      <c r="A155" s="132"/>
      <c r="B155" s="132" t="s">
        <v>1125</v>
      </c>
      <c r="C155" s="133">
        <v>89</v>
      </c>
      <c r="D155" s="132" t="s">
        <v>1458</v>
      </c>
      <c r="E155" s="132">
        <v>7.5132000000000003</v>
      </c>
      <c r="F155" s="134">
        <v>1</v>
      </c>
      <c r="G155" s="134">
        <v>1</v>
      </c>
      <c r="H155" s="171">
        <f t="shared" si="8"/>
        <v>7.5132000000000003</v>
      </c>
      <c r="I155" s="174">
        <f t="shared" si="9"/>
        <v>7.5132000000000003</v>
      </c>
      <c r="J155" s="173">
        <f t="shared" si="10"/>
        <v>46754.64</v>
      </c>
      <c r="K155" s="175">
        <f t="shared" si="11"/>
        <v>46754.64</v>
      </c>
      <c r="L155" s="134">
        <v>20.75</v>
      </c>
      <c r="M155" s="132" t="s">
        <v>4</v>
      </c>
      <c r="N155" s="132" t="s">
        <v>3</v>
      </c>
      <c r="O155" s="132" t="s">
        <v>1392</v>
      </c>
    </row>
    <row r="156" spans="1:15" s="131" customFormat="1" x14ac:dyDescent="0.25">
      <c r="A156" s="132"/>
      <c r="B156" s="132" t="s">
        <v>1124</v>
      </c>
      <c r="C156" s="133">
        <v>90</v>
      </c>
      <c r="D156" s="132" t="s">
        <v>1459</v>
      </c>
      <c r="E156" s="132">
        <v>0.87</v>
      </c>
      <c r="F156" s="134">
        <v>1</v>
      </c>
      <c r="G156" s="134">
        <v>1</v>
      </c>
      <c r="H156" s="171">
        <f t="shared" si="8"/>
        <v>0.87</v>
      </c>
      <c r="I156" s="174">
        <f t="shared" si="9"/>
        <v>0.87</v>
      </c>
      <c r="J156" s="173">
        <f t="shared" si="10"/>
        <v>5414.01</v>
      </c>
      <c r="K156" s="175">
        <f t="shared" si="11"/>
        <v>5414.01</v>
      </c>
      <c r="L156" s="134">
        <v>3.39</v>
      </c>
      <c r="M156" s="132" t="s">
        <v>4</v>
      </c>
      <c r="N156" s="132" t="s">
        <v>3</v>
      </c>
      <c r="O156" s="132" t="s">
        <v>1392</v>
      </c>
    </row>
    <row r="157" spans="1:15" s="131" customFormat="1" x14ac:dyDescent="0.25">
      <c r="A157" s="132"/>
      <c r="B157" s="132" t="s">
        <v>1123</v>
      </c>
      <c r="C157" s="133">
        <v>90</v>
      </c>
      <c r="D157" s="132" t="s">
        <v>1459</v>
      </c>
      <c r="E157" s="132">
        <v>2.2967</v>
      </c>
      <c r="F157" s="134">
        <v>1</v>
      </c>
      <c r="G157" s="134">
        <v>1</v>
      </c>
      <c r="H157" s="171">
        <f t="shared" si="8"/>
        <v>2.2967</v>
      </c>
      <c r="I157" s="174">
        <f t="shared" si="9"/>
        <v>2.2967</v>
      </c>
      <c r="J157" s="173">
        <f t="shared" si="10"/>
        <v>14292.36</v>
      </c>
      <c r="K157" s="175">
        <f t="shared" si="11"/>
        <v>14292.36</v>
      </c>
      <c r="L157" s="134">
        <v>8.36</v>
      </c>
      <c r="M157" s="132" t="s">
        <v>4</v>
      </c>
      <c r="N157" s="132" t="s">
        <v>3</v>
      </c>
      <c r="O157" s="132" t="s">
        <v>1392</v>
      </c>
    </row>
    <row r="158" spans="1:15" s="131" customFormat="1" x14ac:dyDescent="0.25">
      <c r="A158" s="132"/>
      <c r="B158" s="132" t="s">
        <v>1122</v>
      </c>
      <c r="C158" s="133">
        <v>90</v>
      </c>
      <c r="D158" s="132" t="s">
        <v>1459</v>
      </c>
      <c r="E158" s="132">
        <v>3.6962999999999999</v>
      </c>
      <c r="F158" s="134">
        <v>1</v>
      </c>
      <c r="G158" s="134">
        <v>1</v>
      </c>
      <c r="H158" s="171">
        <f t="shared" si="8"/>
        <v>3.6962999999999999</v>
      </c>
      <c r="I158" s="174">
        <f t="shared" si="9"/>
        <v>3.6962999999999999</v>
      </c>
      <c r="J158" s="173">
        <f t="shared" si="10"/>
        <v>23002.07</v>
      </c>
      <c r="K158" s="175">
        <f t="shared" si="11"/>
        <v>23002.07</v>
      </c>
      <c r="L158" s="134">
        <v>13.45</v>
      </c>
      <c r="M158" s="132" t="s">
        <v>4</v>
      </c>
      <c r="N158" s="132" t="s">
        <v>3</v>
      </c>
      <c r="O158" s="132" t="s">
        <v>1392</v>
      </c>
    </row>
    <row r="159" spans="1:15" s="131" customFormat="1" x14ac:dyDescent="0.25">
      <c r="A159" s="132"/>
      <c r="B159" s="132" t="s">
        <v>1121</v>
      </c>
      <c r="C159" s="133">
        <v>90</v>
      </c>
      <c r="D159" s="132" t="s">
        <v>1459</v>
      </c>
      <c r="E159" s="132">
        <v>7.7385999999999999</v>
      </c>
      <c r="F159" s="134">
        <v>1</v>
      </c>
      <c r="G159" s="134">
        <v>1</v>
      </c>
      <c r="H159" s="171">
        <f t="shared" si="8"/>
        <v>7.7385999999999999</v>
      </c>
      <c r="I159" s="174">
        <f t="shared" si="9"/>
        <v>7.7385999999999999</v>
      </c>
      <c r="J159" s="173">
        <f t="shared" si="10"/>
        <v>48157.31</v>
      </c>
      <c r="K159" s="175">
        <f t="shared" si="11"/>
        <v>48157.31</v>
      </c>
      <c r="L159" s="134">
        <v>25.39</v>
      </c>
      <c r="M159" s="132" t="s">
        <v>4</v>
      </c>
      <c r="N159" s="132" t="s">
        <v>3</v>
      </c>
      <c r="O159" s="132" t="s">
        <v>1392</v>
      </c>
    </row>
    <row r="160" spans="1:15" s="131" customFormat="1" x14ac:dyDescent="0.25">
      <c r="A160" s="132"/>
      <c r="B160" s="132" t="s">
        <v>1120</v>
      </c>
      <c r="C160" s="133">
        <v>91</v>
      </c>
      <c r="D160" s="132" t="s">
        <v>1460</v>
      </c>
      <c r="E160" s="132">
        <v>1.3240000000000001</v>
      </c>
      <c r="F160" s="134">
        <v>1</v>
      </c>
      <c r="G160" s="134">
        <v>1</v>
      </c>
      <c r="H160" s="171">
        <f t="shared" si="8"/>
        <v>1.3240000000000001</v>
      </c>
      <c r="I160" s="174">
        <f t="shared" si="9"/>
        <v>1.3240000000000001</v>
      </c>
      <c r="J160" s="173">
        <f t="shared" si="10"/>
        <v>8239.25</v>
      </c>
      <c r="K160" s="175">
        <f t="shared" si="11"/>
        <v>8239.25</v>
      </c>
      <c r="L160" s="134">
        <v>3.2</v>
      </c>
      <c r="M160" s="132" t="s">
        <v>4</v>
      </c>
      <c r="N160" s="132" t="s">
        <v>3</v>
      </c>
      <c r="O160" s="132" t="s">
        <v>1392</v>
      </c>
    </row>
    <row r="161" spans="1:15" s="131" customFormat="1" x14ac:dyDescent="0.25">
      <c r="A161" s="132"/>
      <c r="B161" s="132" t="s">
        <v>1119</v>
      </c>
      <c r="C161" s="133">
        <v>91</v>
      </c>
      <c r="D161" s="132" t="s">
        <v>1460</v>
      </c>
      <c r="E161" s="132">
        <v>2.1229</v>
      </c>
      <c r="F161" s="134">
        <v>1</v>
      </c>
      <c r="G161" s="134">
        <v>1</v>
      </c>
      <c r="H161" s="171">
        <f t="shared" si="8"/>
        <v>2.1229</v>
      </c>
      <c r="I161" s="174">
        <f t="shared" si="9"/>
        <v>2.1229</v>
      </c>
      <c r="J161" s="173">
        <f t="shared" si="10"/>
        <v>13210.81</v>
      </c>
      <c r="K161" s="175">
        <f t="shared" si="11"/>
        <v>13210.81</v>
      </c>
      <c r="L161" s="134">
        <v>4.72</v>
      </c>
      <c r="M161" s="132" t="s">
        <v>4</v>
      </c>
      <c r="N161" s="132" t="s">
        <v>3</v>
      </c>
      <c r="O161" s="132" t="s">
        <v>1392</v>
      </c>
    </row>
    <row r="162" spans="1:15" s="131" customFormat="1" x14ac:dyDescent="0.25">
      <c r="A162" s="132"/>
      <c r="B162" s="132" t="s">
        <v>1118</v>
      </c>
      <c r="C162" s="133">
        <v>91</v>
      </c>
      <c r="D162" s="132" t="s">
        <v>1460</v>
      </c>
      <c r="E162" s="132">
        <v>3.8113000000000001</v>
      </c>
      <c r="F162" s="134">
        <v>1</v>
      </c>
      <c r="G162" s="134">
        <v>1</v>
      </c>
      <c r="H162" s="171">
        <f t="shared" si="8"/>
        <v>3.8113000000000001</v>
      </c>
      <c r="I162" s="174">
        <f t="shared" si="9"/>
        <v>3.8113000000000001</v>
      </c>
      <c r="J162" s="173">
        <f t="shared" si="10"/>
        <v>23717.72</v>
      </c>
      <c r="K162" s="175">
        <f t="shared" si="11"/>
        <v>23717.72</v>
      </c>
      <c r="L162" s="134">
        <v>10.34</v>
      </c>
      <c r="M162" s="132" t="s">
        <v>4</v>
      </c>
      <c r="N162" s="132" t="s">
        <v>3</v>
      </c>
      <c r="O162" s="132" t="s">
        <v>1392</v>
      </c>
    </row>
    <row r="163" spans="1:15" s="131" customFormat="1" x14ac:dyDescent="0.25">
      <c r="A163" s="132"/>
      <c r="B163" s="132" t="s">
        <v>1117</v>
      </c>
      <c r="C163" s="133">
        <v>91</v>
      </c>
      <c r="D163" s="132" t="s">
        <v>1460</v>
      </c>
      <c r="E163" s="132">
        <v>5.6677999999999997</v>
      </c>
      <c r="F163" s="134">
        <v>1</v>
      </c>
      <c r="G163" s="134">
        <v>1</v>
      </c>
      <c r="H163" s="171">
        <f t="shared" si="8"/>
        <v>5.6677999999999997</v>
      </c>
      <c r="I163" s="174">
        <f t="shared" si="9"/>
        <v>5.6677999999999997</v>
      </c>
      <c r="J163" s="173">
        <f t="shared" si="10"/>
        <v>35270.720000000001</v>
      </c>
      <c r="K163" s="175">
        <f t="shared" si="11"/>
        <v>35270.720000000001</v>
      </c>
      <c r="L163" s="134">
        <v>16.600000000000001</v>
      </c>
      <c r="M163" s="132" t="s">
        <v>4</v>
      </c>
      <c r="N163" s="132" t="s">
        <v>3</v>
      </c>
      <c r="O163" s="132" t="s">
        <v>1392</v>
      </c>
    </row>
    <row r="164" spans="1:15" s="131" customFormat="1" ht="27" x14ac:dyDescent="0.25">
      <c r="A164" s="132"/>
      <c r="B164" s="132" t="s">
        <v>1116</v>
      </c>
      <c r="C164" s="133">
        <v>92</v>
      </c>
      <c r="D164" s="132" t="s">
        <v>1461</v>
      </c>
      <c r="E164" s="132">
        <v>1.0766</v>
      </c>
      <c r="F164" s="134">
        <v>1</v>
      </c>
      <c r="G164" s="134">
        <v>1</v>
      </c>
      <c r="H164" s="171">
        <f t="shared" si="8"/>
        <v>1.0766</v>
      </c>
      <c r="I164" s="174">
        <f t="shared" si="9"/>
        <v>1.0766</v>
      </c>
      <c r="J164" s="173">
        <f t="shared" si="10"/>
        <v>6699.68</v>
      </c>
      <c r="K164" s="175">
        <f t="shared" si="11"/>
        <v>6699.68</v>
      </c>
      <c r="L164" s="134">
        <v>2.11</v>
      </c>
      <c r="M164" s="132" t="s">
        <v>4</v>
      </c>
      <c r="N164" s="132" t="s">
        <v>3</v>
      </c>
      <c r="O164" s="132" t="s">
        <v>1392</v>
      </c>
    </row>
    <row r="165" spans="1:15" s="131" customFormat="1" ht="27" x14ac:dyDescent="0.25">
      <c r="A165" s="132"/>
      <c r="B165" s="132" t="s">
        <v>1115</v>
      </c>
      <c r="C165" s="133">
        <v>92</v>
      </c>
      <c r="D165" s="132" t="s">
        <v>1461</v>
      </c>
      <c r="E165" s="132">
        <v>1.4355</v>
      </c>
      <c r="F165" s="134">
        <v>1</v>
      </c>
      <c r="G165" s="134">
        <v>1</v>
      </c>
      <c r="H165" s="171">
        <f t="shared" si="8"/>
        <v>1.4355</v>
      </c>
      <c r="I165" s="174">
        <f t="shared" si="9"/>
        <v>1.4355</v>
      </c>
      <c r="J165" s="173">
        <f t="shared" si="10"/>
        <v>8933.1200000000008</v>
      </c>
      <c r="K165" s="175">
        <f t="shared" si="11"/>
        <v>8933.1200000000008</v>
      </c>
      <c r="L165" s="134">
        <v>3.06</v>
      </c>
      <c r="M165" s="132" t="s">
        <v>4</v>
      </c>
      <c r="N165" s="132" t="s">
        <v>3</v>
      </c>
      <c r="O165" s="132" t="s">
        <v>1392</v>
      </c>
    </row>
    <row r="166" spans="1:15" s="131" customFormat="1" ht="27" x14ac:dyDescent="0.25">
      <c r="A166" s="132"/>
      <c r="B166" s="132" t="s">
        <v>1114</v>
      </c>
      <c r="C166" s="133">
        <v>92</v>
      </c>
      <c r="D166" s="132" t="s">
        <v>1461</v>
      </c>
      <c r="E166" s="132">
        <v>2.2938999999999998</v>
      </c>
      <c r="F166" s="134">
        <v>1</v>
      </c>
      <c r="G166" s="134">
        <v>1</v>
      </c>
      <c r="H166" s="171">
        <f t="shared" si="8"/>
        <v>2.2938999999999998</v>
      </c>
      <c r="I166" s="174">
        <f t="shared" si="9"/>
        <v>2.2938999999999998</v>
      </c>
      <c r="J166" s="173">
        <f t="shared" si="10"/>
        <v>14274.94</v>
      </c>
      <c r="K166" s="175">
        <f t="shared" si="11"/>
        <v>14274.94</v>
      </c>
      <c r="L166" s="134">
        <v>6.05</v>
      </c>
      <c r="M166" s="132" t="s">
        <v>4</v>
      </c>
      <c r="N166" s="132" t="s">
        <v>3</v>
      </c>
      <c r="O166" s="132" t="s">
        <v>1392</v>
      </c>
    </row>
    <row r="167" spans="1:15" s="131" customFormat="1" ht="27" x14ac:dyDescent="0.25">
      <c r="A167" s="132"/>
      <c r="B167" s="132" t="s">
        <v>1113</v>
      </c>
      <c r="C167" s="133">
        <v>92</v>
      </c>
      <c r="D167" s="132" t="s">
        <v>1461</v>
      </c>
      <c r="E167" s="132">
        <v>5.2716000000000003</v>
      </c>
      <c r="F167" s="134">
        <v>1</v>
      </c>
      <c r="G167" s="134">
        <v>1</v>
      </c>
      <c r="H167" s="171">
        <f t="shared" si="8"/>
        <v>5.2716000000000003</v>
      </c>
      <c r="I167" s="174">
        <f t="shared" si="9"/>
        <v>5.2716000000000003</v>
      </c>
      <c r="J167" s="173">
        <f t="shared" si="10"/>
        <v>32805.17</v>
      </c>
      <c r="K167" s="175">
        <f t="shared" si="11"/>
        <v>32805.17</v>
      </c>
      <c r="L167" s="134">
        <v>16.14</v>
      </c>
      <c r="M167" s="132" t="s">
        <v>4</v>
      </c>
      <c r="N167" s="132" t="s">
        <v>3</v>
      </c>
      <c r="O167" s="132" t="s">
        <v>1392</v>
      </c>
    </row>
    <row r="168" spans="1:15" s="131" customFormat="1" x14ac:dyDescent="0.25">
      <c r="A168" s="132"/>
      <c r="B168" s="132" t="s">
        <v>1112</v>
      </c>
      <c r="C168" s="133">
        <v>93</v>
      </c>
      <c r="D168" s="132" t="s">
        <v>1462</v>
      </c>
      <c r="E168" s="132">
        <v>0.94410000000000005</v>
      </c>
      <c r="F168" s="134">
        <v>1</v>
      </c>
      <c r="G168" s="134">
        <v>1</v>
      </c>
      <c r="H168" s="171">
        <f t="shared" si="8"/>
        <v>0.94410000000000005</v>
      </c>
      <c r="I168" s="174">
        <f t="shared" si="9"/>
        <v>0.94410000000000005</v>
      </c>
      <c r="J168" s="173">
        <f t="shared" si="10"/>
        <v>5875.13</v>
      </c>
      <c r="K168" s="175">
        <f t="shared" si="11"/>
        <v>5875.13</v>
      </c>
      <c r="L168" s="134">
        <v>2.19</v>
      </c>
      <c r="M168" s="132" t="s">
        <v>4</v>
      </c>
      <c r="N168" s="132" t="s">
        <v>3</v>
      </c>
      <c r="O168" s="132" t="s">
        <v>1392</v>
      </c>
    </row>
    <row r="169" spans="1:15" s="131" customFormat="1" x14ac:dyDescent="0.25">
      <c r="A169" s="132"/>
      <c r="B169" s="132" t="s">
        <v>1111</v>
      </c>
      <c r="C169" s="133">
        <v>93</v>
      </c>
      <c r="D169" s="132" t="s">
        <v>1462</v>
      </c>
      <c r="E169" s="132">
        <v>1.3131999999999999</v>
      </c>
      <c r="F169" s="134">
        <v>1</v>
      </c>
      <c r="G169" s="134">
        <v>1</v>
      </c>
      <c r="H169" s="171">
        <f t="shared" si="8"/>
        <v>1.3131999999999999</v>
      </c>
      <c r="I169" s="174">
        <f t="shared" si="9"/>
        <v>1.3131999999999999</v>
      </c>
      <c r="J169" s="173">
        <f t="shared" si="10"/>
        <v>8172.04</v>
      </c>
      <c r="K169" s="175">
        <f t="shared" si="11"/>
        <v>8172.04</v>
      </c>
      <c r="L169" s="134">
        <v>3.9</v>
      </c>
      <c r="M169" s="132" t="s">
        <v>4</v>
      </c>
      <c r="N169" s="132" t="s">
        <v>3</v>
      </c>
      <c r="O169" s="132" t="s">
        <v>1392</v>
      </c>
    </row>
    <row r="170" spans="1:15" s="131" customFormat="1" x14ac:dyDescent="0.25">
      <c r="A170" s="132"/>
      <c r="B170" s="132" t="s">
        <v>1110</v>
      </c>
      <c r="C170" s="133">
        <v>93</v>
      </c>
      <c r="D170" s="132" t="s">
        <v>1462</v>
      </c>
      <c r="E170" s="132">
        <v>2.0339999999999998</v>
      </c>
      <c r="F170" s="134">
        <v>1</v>
      </c>
      <c r="G170" s="134">
        <v>1</v>
      </c>
      <c r="H170" s="171">
        <f t="shared" si="8"/>
        <v>2.0339999999999998</v>
      </c>
      <c r="I170" s="174">
        <f t="shared" si="9"/>
        <v>2.0339999999999998</v>
      </c>
      <c r="J170" s="173">
        <f t="shared" si="10"/>
        <v>12657.58</v>
      </c>
      <c r="K170" s="175">
        <f t="shared" si="11"/>
        <v>12657.58</v>
      </c>
      <c r="L170" s="134">
        <v>7.52</v>
      </c>
      <c r="M170" s="132" t="s">
        <v>4</v>
      </c>
      <c r="N170" s="132" t="s">
        <v>3</v>
      </c>
      <c r="O170" s="132" t="s">
        <v>1392</v>
      </c>
    </row>
    <row r="171" spans="1:15" s="131" customFormat="1" x14ac:dyDescent="0.25">
      <c r="A171" s="132"/>
      <c r="B171" s="132" t="s">
        <v>1109</v>
      </c>
      <c r="C171" s="133">
        <v>93</v>
      </c>
      <c r="D171" s="132" t="s">
        <v>1462</v>
      </c>
      <c r="E171" s="132">
        <v>4.7633999999999999</v>
      </c>
      <c r="F171" s="134">
        <v>1</v>
      </c>
      <c r="G171" s="134">
        <v>1</v>
      </c>
      <c r="H171" s="171">
        <f t="shared" si="8"/>
        <v>4.7633999999999999</v>
      </c>
      <c r="I171" s="174">
        <f t="shared" si="9"/>
        <v>4.7633999999999999</v>
      </c>
      <c r="J171" s="173">
        <f t="shared" si="10"/>
        <v>29642.639999999999</v>
      </c>
      <c r="K171" s="175">
        <f t="shared" si="11"/>
        <v>29642.639999999999</v>
      </c>
      <c r="L171" s="134">
        <v>15.14</v>
      </c>
      <c r="M171" s="132" t="s">
        <v>4</v>
      </c>
      <c r="N171" s="132" t="s">
        <v>3</v>
      </c>
      <c r="O171" s="132" t="s">
        <v>1392</v>
      </c>
    </row>
    <row r="172" spans="1:15" s="131" customFormat="1" x14ac:dyDescent="0.25">
      <c r="A172" s="132"/>
      <c r="B172" s="132" t="s">
        <v>1108</v>
      </c>
      <c r="C172" s="133">
        <v>95</v>
      </c>
      <c r="D172" s="132" t="s">
        <v>1463</v>
      </c>
      <c r="E172" s="132">
        <v>0.67230000000000001</v>
      </c>
      <c r="F172" s="134">
        <v>1</v>
      </c>
      <c r="G172" s="134">
        <v>1</v>
      </c>
      <c r="H172" s="171">
        <f t="shared" si="8"/>
        <v>0.67230000000000001</v>
      </c>
      <c r="I172" s="174">
        <f t="shared" si="9"/>
        <v>0.67230000000000001</v>
      </c>
      <c r="J172" s="173">
        <f t="shared" si="10"/>
        <v>4183.72</v>
      </c>
      <c r="K172" s="175">
        <f t="shared" si="11"/>
        <v>4183.72</v>
      </c>
      <c r="L172" s="134">
        <v>1.45</v>
      </c>
      <c r="M172" s="132" t="s">
        <v>4</v>
      </c>
      <c r="N172" s="132" t="s">
        <v>3</v>
      </c>
      <c r="O172" s="132" t="s">
        <v>1392</v>
      </c>
    </row>
    <row r="173" spans="1:15" s="131" customFormat="1" x14ac:dyDescent="0.25">
      <c r="A173" s="132"/>
      <c r="B173" s="132" t="s">
        <v>1107</v>
      </c>
      <c r="C173" s="133">
        <v>95</v>
      </c>
      <c r="D173" s="132" t="s">
        <v>1463</v>
      </c>
      <c r="E173" s="132">
        <v>0.79330000000000001</v>
      </c>
      <c r="F173" s="134">
        <v>1</v>
      </c>
      <c r="G173" s="134">
        <v>1</v>
      </c>
      <c r="H173" s="171">
        <f t="shared" si="8"/>
        <v>0.79330000000000001</v>
      </c>
      <c r="I173" s="174">
        <f t="shared" si="9"/>
        <v>0.79330000000000001</v>
      </c>
      <c r="J173" s="173">
        <f t="shared" si="10"/>
        <v>4936.71</v>
      </c>
      <c r="K173" s="175">
        <f t="shared" si="11"/>
        <v>4936.71</v>
      </c>
      <c r="L173" s="134">
        <v>1.97</v>
      </c>
      <c r="M173" s="132" t="s">
        <v>4</v>
      </c>
      <c r="N173" s="132" t="s">
        <v>3</v>
      </c>
      <c r="O173" s="132" t="s">
        <v>1392</v>
      </c>
    </row>
    <row r="174" spans="1:15" s="131" customFormat="1" x14ac:dyDescent="0.25">
      <c r="A174" s="132"/>
      <c r="B174" s="132" t="s">
        <v>1106</v>
      </c>
      <c r="C174" s="133">
        <v>95</v>
      </c>
      <c r="D174" s="132" t="s">
        <v>1463</v>
      </c>
      <c r="E174" s="132">
        <v>1.1597</v>
      </c>
      <c r="F174" s="134">
        <v>1</v>
      </c>
      <c r="G174" s="134">
        <v>1</v>
      </c>
      <c r="H174" s="171">
        <f t="shared" si="8"/>
        <v>1.1597</v>
      </c>
      <c r="I174" s="174">
        <f t="shared" si="9"/>
        <v>1.1597</v>
      </c>
      <c r="J174" s="173">
        <f t="shared" si="10"/>
        <v>7216.81</v>
      </c>
      <c r="K174" s="175">
        <f t="shared" si="11"/>
        <v>7216.81</v>
      </c>
      <c r="L174" s="134">
        <v>3.27</v>
      </c>
      <c r="M174" s="132" t="s">
        <v>4</v>
      </c>
      <c r="N174" s="132" t="s">
        <v>3</v>
      </c>
      <c r="O174" s="132" t="s">
        <v>1392</v>
      </c>
    </row>
    <row r="175" spans="1:15" s="131" customFormat="1" x14ac:dyDescent="0.25">
      <c r="A175" s="132"/>
      <c r="B175" s="132" t="s">
        <v>1105</v>
      </c>
      <c r="C175" s="133">
        <v>95</v>
      </c>
      <c r="D175" s="132" t="s">
        <v>1463</v>
      </c>
      <c r="E175" s="132">
        <v>2.6625999999999999</v>
      </c>
      <c r="F175" s="134">
        <v>1</v>
      </c>
      <c r="G175" s="134">
        <v>1</v>
      </c>
      <c r="H175" s="171">
        <f t="shared" si="8"/>
        <v>2.6625999999999999</v>
      </c>
      <c r="I175" s="174">
        <f t="shared" si="9"/>
        <v>2.6625999999999999</v>
      </c>
      <c r="J175" s="173">
        <f t="shared" si="10"/>
        <v>16569.36</v>
      </c>
      <c r="K175" s="175">
        <f t="shared" si="11"/>
        <v>16569.36</v>
      </c>
      <c r="L175" s="134">
        <v>10</v>
      </c>
      <c r="M175" s="132" t="s">
        <v>4</v>
      </c>
      <c r="N175" s="132" t="s">
        <v>3</v>
      </c>
      <c r="O175" s="132" t="s">
        <v>1392</v>
      </c>
    </row>
    <row r="176" spans="1:15" s="131" customFormat="1" x14ac:dyDescent="0.25">
      <c r="A176" s="132"/>
      <c r="B176" s="132" t="s">
        <v>1104</v>
      </c>
      <c r="C176" s="133">
        <v>97</v>
      </c>
      <c r="D176" s="132" t="s">
        <v>1464</v>
      </c>
      <c r="E176" s="132">
        <v>0.42049999999999998</v>
      </c>
      <c r="F176" s="134">
        <v>1</v>
      </c>
      <c r="G176" s="134">
        <v>1</v>
      </c>
      <c r="H176" s="171">
        <f t="shared" si="8"/>
        <v>0.42049999999999998</v>
      </c>
      <c r="I176" s="174">
        <f t="shared" si="9"/>
        <v>0.42049999999999998</v>
      </c>
      <c r="J176" s="173">
        <f t="shared" si="10"/>
        <v>2616.77</v>
      </c>
      <c r="K176" s="175">
        <f t="shared" si="11"/>
        <v>2616.77</v>
      </c>
      <c r="L176" s="134">
        <v>1.59</v>
      </c>
      <c r="M176" s="132" t="s">
        <v>4</v>
      </c>
      <c r="N176" s="132" t="s">
        <v>3</v>
      </c>
      <c r="O176" s="132" t="s">
        <v>1392</v>
      </c>
    </row>
    <row r="177" spans="1:15" s="131" customFormat="1" x14ac:dyDescent="0.25">
      <c r="A177" s="132"/>
      <c r="B177" s="132" t="s">
        <v>1103</v>
      </c>
      <c r="C177" s="133">
        <v>97</v>
      </c>
      <c r="D177" s="132" t="s">
        <v>1464</v>
      </c>
      <c r="E177" s="132">
        <v>0.66249999999999998</v>
      </c>
      <c r="F177" s="134">
        <v>1</v>
      </c>
      <c r="G177" s="134">
        <v>1</v>
      </c>
      <c r="H177" s="171">
        <f t="shared" si="8"/>
        <v>0.66249999999999998</v>
      </c>
      <c r="I177" s="174">
        <f t="shared" si="9"/>
        <v>0.66249999999999998</v>
      </c>
      <c r="J177" s="173">
        <f t="shared" si="10"/>
        <v>4122.74</v>
      </c>
      <c r="K177" s="175">
        <f t="shared" si="11"/>
        <v>4122.74</v>
      </c>
      <c r="L177" s="134">
        <v>2.72</v>
      </c>
      <c r="M177" s="132" t="s">
        <v>4</v>
      </c>
      <c r="N177" s="132" t="s">
        <v>3</v>
      </c>
      <c r="O177" s="132" t="s">
        <v>1392</v>
      </c>
    </row>
    <row r="178" spans="1:15" s="131" customFormat="1" x14ac:dyDescent="0.25">
      <c r="A178" s="132"/>
      <c r="B178" s="132" t="s">
        <v>1102</v>
      </c>
      <c r="C178" s="133">
        <v>97</v>
      </c>
      <c r="D178" s="132" t="s">
        <v>1464</v>
      </c>
      <c r="E178" s="132">
        <v>1.4161999999999999</v>
      </c>
      <c r="F178" s="134">
        <v>1</v>
      </c>
      <c r="G178" s="134">
        <v>1</v>
      </c>
      <c r="H178" s="171">
        <f t="shared" si="8"/>
        <v>1.4161999999999999</v>
      </c>
      <c r="I178" s="174">
        <f t="shared" si="9"/>
        <v>1.4161999999999999</v>
      </c>
      <c r="J178" s="173">
        <f t="shared" si="10"/>
        <v>8813.01</v>
      </c>
      <c r="K178" s="175">
        <f t="shared" si="11"/>
        <v>8813.01</v>
      </c>
      <c r="L178" s="134">
        <v>6.01</v>
      </c>
      <c r="M178" s="132" t="s">
        <v>4</v>
      </c>
      <c r="N178" s="132" t="s">
        <v>3</v>
      </c>
      <c r="O178" s="132" t="s">
        <v>1392</v>
      </c>
    </row>
    <row r="179" spans="1:15" s="131" customFormat="1" x14ac:dyDescent="0.25">
      <c r="A179" s="132"/>
      <c r="B179" s="132" t="s">
        <v>1101</v>
      </c>
      <c r="C179" s="133">
        <v>97</v>
      </c>
      <c r="D179" s="132" t="s">
        <v>1464</v>
      </c>
      <c r="E179" s="132">
        <v>3.5775999999999999</v>
      </c>
      <c r="F179" s="134">
        <v>1</v>
      </c>
      <c r="G179" s="134">
        <v>1</v>
      </c>
      <c r="H179" s="171">
        <f t="shared" si="8"/>
        <v>3.5775999999999999</v>
      </c>
      <c r="I179" s="174">
        <f t="shared" si="9"/>
        <v>3.5775999999999999</v>
      </c>
      <c r="J179" s="173">
        <f t="shared" si="10"/>
        <v>22263.4</v>
      </c>
      <c r="K179" s="175">
        <f t="shared" si="11"/>
        <v>22263.4</v>
      </c>
      <c r="L179" s="134">
        <v>13.81</v>
      </c>
      <c r="M179" s="132" t="s">
        <v>4</v>
      </c>
      <c r="N179" s="132" t="s">
        <v>3</v>
      </c>
      <c r="O179" s="132" t="s">
        <v>1392</v>
      </c>
    </row>
    <row r="180" spans="1:15" s="131" customFormat="1" ht="27" x14ac:dyDescent="0.25">
      <c r="A180" s="132"/>
      <c r="B180" s="132" t="s">
        <v>1100</v>
      </c>
      <c r="C180" s="133">
        <v>98</v>
      </c>
      <c r="D180" s="132" t="s">
        <v>1465</v>
      </c>
      <c r="E180" s="132">
        <v>0.76949999999999996</v>
      </c>
      <c r="F180" s="134">
        <v>1</v>
      </c>
      <c r="G180" s="134">
        <v>1</v>
      </c>
      <c r="H180" s="171">
        <f t="shared" si="8"/>
        <v>0.76949999999999996</v>
      </c>
      <c r="I180" s="174">
        <f t="shared" si="9"/>
        <v>0.76949999999999996</v>
      </c>
      <c r="J180" s="173">
        <f t="shared" si="10"/>
        <v>4788.6000000000004</v>
      </c>
      <c r="K180" s="175">
        <f t="shared" si="11"/>
        <v>4788.6000000000004</v>
      </c>
      <c r="L180" s="134">
        <v>2.09</v>
      </c>
      <c r="M180" s="132" t="s">
        <v>4</v>
      </c>
      <c r="N180" s="132" t="s">
        <v>3</v>
      </c>
      <c r="O180" s="132" t="s">
        <v>1392</v>
      </c>
    </row>
    <row r="181" spans="1:15" s="131" customFormat="1" ht="27" x14ac:dyDescent="0.25">
      <c r="A181" s="132"/>
      <c r="B181" s="132" t="s">
        <v>1099</v>
      </c>
      <c r="C181" s="133">
        <v>98</v>
      </c>
      <c r="D181" s="132" t="s">
        <v>1465</v>
      </c>
      <c r="E181" s="132">
        <v>0.97340000000000004</v>
      </c>
      <c r="F181" s="134">
        <v>1</v>
      </c>
      <c r="G181" s="134">
        <v>1</v>
      </c>
      <c r="H181" s="171">
        <f t="shared" si="8"/>
        <v>0.97340000000000004</v>
      </c>
      <c r="I181" s="174">
        <f t="shared" si="9"/>
        <v>0.97340000000000004</v>
      </c>
      <c r="J181" s="173">
        <f t="shared" si="10"/>
        <v>6057.47</v>
      </c>
      <c r="K181" s="175">
        <f t="shared" si="11"/>
        <v>6057.47</v>
      </c>
      <c r="L181" s="134">
        <v>3.38</v>
      </c>
      <c r="M181" s="132" t="s">
        <v>4</v>
      </c>
      <c r="N181" s="132" t="s">
        <v>3</v>
      </c>
      <c r="O181" s="132" t="s">
        <v>1392</v>
      </c>
    </row>
    <row r="182" spans="1:15" s="131" customFormat="1" ht="27" x14ac:dyDescent="0.25">
      <c r="A182" s="132"/>
      <c r="B182" s="132" t="s">
        <v>1098</v>
      </c>
      <c r="C182" s="133">
        <v>98</v>
      </c>
      <c r="D182" s="132" t="s">
        <v>1465</v>
      </c>
      <c r="E182" s="132">
        <v>1.7325999999999999</v>
      </c>
      <c r="F182" s="134">
        <v>1</v>
      </c>
      <c r="G182" s="134">
        <v>1</v>
      </c>
      <c r="H182" s="171">
        <f t="shared" si="8"/>
        <v>1.7325999999999999</v>
      </c>
      <c r="I182" s="174">
        <f t="shared" si="9"/>
        <v>1.7325999999999999</v>
      </c>
      <c r="J182" s="173">
        <f t="shared" si="10"/>
        <v>10781.97</v>
      </c>
      <c r="K182" s="175">
        <f t="shared" si="11"/>
        <v>10781.97</v>
      </c>
      <c r="L182" s="134">
        <v>6.94</v>
      </c>
      <c r="M182" s="132" t="s">
        <v>4</v>
      </c>
      <c r="N182" s="132" t="s">
        <v>3</v>
      </c>
      <c r="O182" s="132" t="s">
        <v>1392</v>
      </c>
    </row>
    <row r="183" spans="1:15" s="131" customFormat="1" ht="27" x14ac:dyDescent="0.25">
      <c r="A183" s="132"/>
      <c r="B183" s="132" t="s">
        <v>1097</v>
      </c>
      <c r="C183" s="133">
        <v>98</v>
      </c>
      <c r="D183" s="132" t="s">
        <v>1465</v>
      </c>
      <c r="E183" s="132">
        <v>4.0101000000000004</v>
      </c>
      <c r="F183" s="134">
        <v>1</v>
      </c>
      <c r="G183" s="134">
        <v>1</v>
      </c>
      <c r="H183" s="171">
        <f t="shared" si="8"/>
        <v>4.0101000000000004</v>
      </c>
      <c r="I183" s="174">
        <f t="shared" si="9"/>
        <v>4.0101000000000004</v>
      </c>
      <c r="J183" s="173">
        <f t="shared" si="10"/>
        <v>24954.85</v>
      </c>
      <c r="K183" s="175">
        <f t="shared" si="11"/>
        <v>24954.85</v>
      </c>
      <c r="L183" s="134">
        <v>15.61</v>
      </c>
      <c r="M183" s="132" t="s">
        <v>4</v>
      </c>
      <c r="N183" s="132" t="s">
        <v>3</v>
      </c>
      <c r="O183" s="132" t="s">
        <v>1392</v>
      </c>
    </row>
    <row r="184" spans="1:15" s="131" customFormat="1" ht="27" x14ac:dyDescent="0.25">
      <c r="A184" s="132"/>
      <c r="B184" s="132" t="s">
        <v>1096</v>
      </c>
      <c r="C184" s="133">
        <v>110</v>
      </c>
      <c r="D184" s="132" t="s">
        <v>1466</v>
      </c>
      <c r="E184" s="132">
        <v>0.59519999999999995</v>
      </c>
      <c r="F184" s="134">
        <v>1</v>
      </c>
      <c r="G184" s="134">
        <v>1</v>
      </c>
      <c r="H184" s="171">
        <f t="shared" si="8"/>
        <v>0.59519999999999995</v>
      </c>
      <c r="I184" s="174">
        <f t="shared" si="9"/>
        <v>0.59519999999999995</v>
      </c>
      <c r="J184" s="173">
        <f t="shared" si="10"/>
        <v>3703.93</v>
      </c>
      <c r="K184" s="175">
        <f t="shared" si="11"/>
        <v>3703.93</v>
      </c>
      <c r="L184" s="134">
        <v>2.83</v>
      </c>
      <c r="M184" s="132" t="s">
        <v>4</v>
      </c>
      <c r="N184" s="132" t="s">
        <v>3</v>
      </c>
      <c r="O184" s="132" t="s">
        <v>1392</v>
      </c>
    </row>
    <row r="185" spans="1:15" s="131" customFormat="1" ht="27" x14ac:dyDescent="0.25">
      <c r="A185" s="132"/>
      <c r="B185" s="132" t="s">
        <v>1095</v>
      </c>
      <c r="C185" s="133">
        <v>110</v>
      </c>
      <c r="D185" s="132" t="s">
        <v>1466</v>
      </c>
      <c r="E185" s="132">
        <v>0.71899999999999997</v>
      </c>
      <c r="F185" s="134">
        <v>1</v>
      </c>
      <c r="G185" s="134">
        <v>1</v>
      </c>
      <c r="H185" s="171">
        <f t="shared" si="8"/>
        <v>0.71899999999999997</v>
      </c>
      <c r="I185" s="174">
        <f t="shared" si="9"/>
        <v>0.71899999999999997</v>
      </c>
      <c r="J185" s="173">
        <f t="shared" si="10"/>
        <v>4474.34</v>
      </c>
      <c r="K185" s="175">
        <f t="shared" si="11"/>
        <v>4474.34</v>
      </c>
      <c r="L185" s="134">
        <v>4.16</v>
      </c>
      <c r="M185" s="132" t="s">
        <v>4</v>
      </c>
      <c r="N185" s="132" t="s">
        <v>3</v>
      </c>
      <c r="O185" s="132" t="s">
        <v>1392</v>
      </c>
    </row>
    <row r="186" spans="1:15" s="131" customFormat="1" ht="27" x14ac:dyDescent="0.25">
      <c r="A186" s="132"/>
      <c r="B186" s="132" t="s">
        <v>1094</v>
      </c>
      <c r="C186" s="133">
        <v>110</v>
      </c>
      <c r="D186" s="132" t="s">
        <v>1466</v>
      </c>
      <c r="E186" s="132">
        <v>1.2761</v>
      </c>
      <c r="F186" s="134">
        <v>1</v>
      </c>
      <c r="G186" s="134">
        <v>1</v>
      </c>
      <c r="H186" s="171">
        <f t="shared" si="8"/>
        <v>1.2761</v>
      </c>
      <c r="I186" s="174">
        <f t="shared" si="9"/>
        <v>1.2761</v>
      </c>
      <c r="J186" s="173">
        <f t="shared" si="10"/>
        <v>7941.17</v>
      </c>
      <c r="K186" s="175">
        <f t="shared" si="11"/>
        <v>7941.17</v>
      </c>
      <c r="L186" s="134">
        <v>7.31</v>
      </c>
      <c r="M186" s="132" t="s">
        <v>4</v>
      </c>
      <c r="N186" s="132" t="s">
        <v>3</v>
      </c>
      <c r="O186" s="132" t="s">
        <v>1392</v>
      </c>
    </row>
    <row r="187" spans="1:15" s="131" customFormat="1" ht="27" x14ac:dyDescent="0.25">
      <c r="A187" s="132"/>
      <c r="B187" s="132" t="s">
        <v>1093</v>
      </c>
      <c r="C187" s="133">
        <v>110</v>
      </c>
      <c r="D187" s="132" t="s">
        <v>1466</v>
      </c>
      <c r="E187" s="132">
        <v>2.3944999999999999</v>
      </c>
      <c r="F187" s="134">
        <v>1</v>
      </c>
      <c r="G187" s="134">
        <v>1</v>
      </c>
      <c r="H187" s="171">
        <f t="shared" si="8"/>
        <v>2.3944999999999999</v>
      </c>
      <c r="I187" s="174">
        <f t="shared" si="9"/>
        <v>2.3944999999999999</v>
      </c>
      <c r="J187" s="173">
        <f t="shared" si="10"/>
        <v>14900.97</v>
      </c>
      <c r="K187" s="175">
        <f t="shared" si="11"/>
        <v>14900.97</v>
      </c>
      <c r="L187" s="134">
        <v>12.3</v>
      </c>
      <c r="M187" s="132" t="s">
        <v>4</v>
      </c>
      <c r="N187" s="132" t="s">
        <v>3</v>
      </c>
      <c r="O187" s="132" t="s">
        <v>1392</v>
      </c>
    </row>
    <row r="188" spans="1:15" s="131" customFormat="1" x14ac:dyDescent="0.25">
      <c r="A188" s="132"/>
      <c r="B188" s="132" t="s">
        <v>1092</v>
      </c>
      <c r="C188" s="133">
        <v>111</v>
      </c>
      <c r="D188" s="132" t="s">
        <v>1467</v>
      </c>
      <c r="E188" s="132">
        <v>0.50039999999999996</v>
      </c>
      <c r="F188" s="134">
        <v>1</v>
      </c>
      <c r="G188" s="134">
        <v>1</v>
      </c>
      <c r="H188" s="171">
        <f t="shared" si="8"/>
        <v>0.50039999999999996</v>
      </c>
      <c r="I188" s="174">
        <f t="shared" si="9"/>
        <v>0.50039999999999996</v>
      </c>
      <c r="J188" s="173">
        <f t="shared" si="10"/>
        <v>3113.99</v>
      </c>
      <c r="K188" s="175">
        <f t="shared" si="11"/>
        <v>3113.99</v>
      </c>
      <c r="L188" s="134">
        <v>2.02</v>
      </c>
      <c r="M188" s="132" t="s">
        <v>4</v>
      </c>
      <c r="N188" s="132" t="s">
        <v>3</v>
      </c>
      <c r="O188" s="132" t="s">
        <v>1392</v>
      </c>
    </row>
    <row r="189" spans="1:15" s="131" customFormat="1" x14ac:dyDescent="0.25">
      <c r="A189" s="132"/>
      <c r="B189" s="132" t="s">
        <v>1091</v>
      </c>
      <c r="C189" s="133">
        <v>111</v>
      </c>
      <c r="D189" s="132" t="s">
        <v>1467</v>
      </c>
      <c r="E189" s="132">
        <v>0.54530000000000001</v>
      </c>
      <c r="F189" s="134">
        <v>1</v>
      </c>
      <c r="G189" s="134">
        <v>1</v>
      </c>
      <c r="H189" s="171">
        <f t="shared" si="8"/>
        <v>0.54530000000000001</v>
      </c>
      <c r="I189" s="174">
        <f t="shared" si="9"/>
        <v>0.54530000000000001</v>
      </c>
      <c r="J189" s="173">
        <f t="shared" si="10"/>
        <v>3393.4</v>
      </c>
      <c r="K189" s="175">
        <f t="shared" si="11"/>
        <v>3393.4</v>
      </c>
      <c r="L189" s="134">
        <v>2.5299999999999998</v>
      </c>
      <c r="M189" s="132" t="s">
        <v>4</v>
      </c>
      <c r="N189" s="132" t="s">
        <v>3</v>
      </c>
      <c r="O189" s="132" t="s">
        <v>1392</v>
      </c>
    </row>
    <row r="190" spans="1:15" s="131" customFormat="1" x14ac:dyDescent="0.25">
      <c r="A190" s="132"/>
      <c r="B190" s="132" t="s">
        <v>1090</v>
      </c>
      <c r="C190" s="133">
        <v>111</v>
      </c>
      <c r="D190" s="132" t="s">
        <v>1467</v>
      </c>
      <c r="E190" s="132">
        <v>0.63959999999999995</v>
      </c>
      <c r="F190" s="134">
        <v>1</v>
      </c>
      <c r="G190" s="134">
        <v>1</v>
      </c>
      <c r="H190" s="171">
        <f t="shared" si="8"/>
        <v>0.63959999999999995</v>
      </c>
      <c r="I190" s="174">
        <f t="shared" si="9"/>
        <v>0.63959999999999995</v>
      </c>
      <c r="J190" s="173">
        <f t="shared" si="10"/>
        <v>3980.23</v>
      </c>
      <c r="K190" s="175">
        <f t="shared" si="11"/>
        <v>3980.23</v>
      </c>
      <c r="L190" s="134">
        <v>3.34</v>
      </c>
      <c r="M190" s="132" t="s">
        <v>4</v>
      </c>
      <c r="N190" s="132" t="s">
        <v>3</v>
      </c>
      <c r="O190" s="132" t="s">
        <v>1392</v>
      </c>
    </row>
    <row r="191" spans="1:15" s="131" customFormat="1" x14ac:dyDescent="0.25">
      <c r="A191" s="132"/>
      <c r="B191" s="132" t="s">
        <v>1089</v>
      </c>
      <c r="C191" s="133">
        <v>111</v>
      </c>
      <c r="D191" s="132" t="s">
        <v>1467</v>
      </c>
      <c r="E191" s="132">
        <v>0.9254</v>
      </c>
      <c r="F191" s="134">
        <v>1</v>
      </c>
      <c r="G191" s="134">
        <v>1</v>
      </c>
      <c r="H191" s="171">
        <f t="shared" si="8"/>
        <v>0.9254</v>
      </c>
      <c r="I191" s="174">
        <f t="shared" si="9"/>
        <v>0.9254</v>
      </c>
      <c r="J191" s="173">
        <f t="shared" si="10"/>
        <v>5758.76</v>
      </c>
      <c r="K191" s="175">
        <f t="shared" si="11"/>
        <v>5758.76</v>
      </c>
      <c r="L191" s="134">
        <v>6.38</v>
      </c>
      <c r="M191" s="132" t="s">
        <v>4</v>
      </c>
      <c r="N191" s="132" t="s">
        <v>3</v>
      </c>
      <c r="O191" s="132" t="s">
        <v>1392</v>
      </c>
    </row>
    <row r="192" spans="1:15" s="131" customFormat="1" x14ac:dyDescent="0.25">
      <c r="A192" s="132"/>
      <c r="B192" s="132" t="s">
        <v>1088</v>
      </c>
      <c r="C192" s="133">
        <v>113</v>
      </c>
      <c r="D192" s="132" t="s">
        <v>1468</v>
      </c>
      <c r="E192" s="132">
        <v>0.27229999999999999</v>
      </c>
      <c r="F192" s="134">
        <v>1</v>
      </c>
      <c r="G192" s="134">
        <v>1</v>
      </c>
      <c r="H192" s="171">
        <f t="shared" si="8"/>
        <v>0.27229999999999999</v>
      </c>
      <c r="I192" s="174">
        <f t="shared" si="9"/>
        <v>0.27229999999999999</v>
      </c>
      <c r="J192" s="173">
        <f t="shared" si="10"/>
        <v>1694.52</v>
      </c>
      <c r="K192" s="175">
        <f t="shared" si="11"/>
        <v>1694.52</v>
      </c>
      <c r="L192" s="134">
        <v>1.9</v>
      </c>
      <c r="M192" s="132" t="s">
        <v>1008</v>
      </c>
      <c r="N192" s="132" t="s">
        <v>1007</v>
      </c>
      <c r="O192" s="132" t="s">
        <v>1392</v>
      </c>
    </row>
    <row r="193" spans="1:15" s="131" customFormat="1" x14ac:dyDescent="0.25">
      <c r="A193" s="132"/>
      <c r="B193" s="132" t="s">
        <v>1087</v>
      </c>
      <c r="C193" s="133">
        <v>113</v>
      </c>
      <c r="D193" s="132" t="s">
        <v>1468</v>
      </c>
      <c r="E193" s="132">
        <v>0.41089999999999999</v>
      </c>
      <c r="F193" s="134">
        <v>1</v>
      </c>
      <c r="G193" s="134">
        <v>1</v>
      </c>
      <c r="H193" s="171">
        <f t="shared" si="8"/>
        <v>0.41089999999999999</v>
      </c>
      <c r="I193" s="174">
        <f t="shared" si="9"/>
        <v>0.41089999999999999</v>
      </c>
      <c r="J193" s="173">
        <f t="shared" si="10"/>
        <v>2557.0300000000002</v>
      </c>
      <c r="K193" s="175">
        <f t="shared" si="11"/>
        <v>2557.0300000000002</v>
      </c>
      <c r="L193" s="134">
        <v>2.57</v>
      </c>
      <c r="M193" s="132" t="s">
        <v>1008</v>
      </c>
      <c r="N193" s="132" t="s">
        <v>1007</v>
      </c>
      <c r="O193" s="132" t="s">
        <v>1392</v>
      </c>
    </row>
    <row r="194" spans="1:15" s="131" customFormat="1" x14ac:dyDescent="0.25">
      <c r="A194" s="132"/>
      <c r="B194" s="132" t="s">
        <v>1086</v>
      </c>
      <c r="C194" s="133">
        <v>113</v>
      </c>
      <c r="D194" s="132" t="s">
        <v>1468</v>
      </c>
      <c r="E194" s="132">
        <v>0.69030000000000002</v>
      </c>
      <c r="F194" s="134">
        <v>1</v>
      </c>
      <c r="G194" s="134">
        <v>1</v>
      </c>
      <c r="H194" s="171">
        <f t="shared" si="8"/>
        <v>0.69030000000000002</v>
      </c>
      <c r="I194" s="174">
        <f t="shared" si="9"/>
        <v>0.69030000000000002</v>
      </c>
      <c r="J194" s="173">
        <f t="shared" si="10"/>
        <v>4295.74</v>
      </c>
      <c r="K194" s="175">
        <f t="shared" si="11"/>
        <v>4295.74</v>
      </c>
      <c r="L194" s="134">
        <v>3.88</v>
      </c>
      <c r="M194" s="132" t="s">
        <v>1008</v>
      </c>
      <c r="N194" s="132" t="s">
        <v>1007</v>
      </c>
      <c r="O194" s="132" t="s">
        <v>1392</v>
      </c>
    </row>
    <row r="195" spans="1:15" s="131" customFormat="1" x14ac:dyDescent="0.25">
      <c r="A195" s="132"/>
      <c r="B195" s="132" t="s">
        <v>1085</v>
      </c>
      <c r="C195" s="133">
        <v>113</v>
      </c>
      <c r="D195" s="132" t="s">
        <v>1468</v>
      </c>
      <c r="E195" s="132">
        <v>1.7345999999999999</v>
      </c>
      <c r="F195" s="134">
        <v>1</v>
      </c>
      <c r="G195" s="134">
        <v>1</v>
      </c>
      <c r="H195" s="171">
        <f t="shared" si="8"/>
        <v>1.7345999999999999</v>
      </c>
      <c r="I195" s="174">
        <f t="shared" si="9"/>
        <v>1.7345999999999999</v>
      </c>
      <c r="J195" s="173">
        <f t="shared" si="10"/>
        <v>10794.42</v>
      </c>
      <c r="K195" s="175">
        <f t="shared" si="11"/>
        <v>10794.42</v>
      </c>
      <c r="L195" s="134">
        <v>7.97</v>
      </c>
      <c r="M195" s="132" t="s">
        <v>1008</v>
      </c>
      <c r="N195" s="132" t="s">
        <v>1007</v>
      </c>
      <c r="O195" s="132" t="s">
        <v>1392</v>
      </c>
    </row>
    <row r="196" spans="1:15" s="131" customFormat="1" x14ac:dyDescent="0.25">
      <c r="A196" s="132"/>
      <c r="B196" s="132" t="s">
        <v>1084</v>
      </c>
      <c r="C196" s="133">
        <v>114</v>
      </c>
      <c r="D196" s="132" t="s">
        <v>1469</v>
      </c>
      <c r="E196" s="132">
        <v>0.45</v>
      </c>
      <c r="F196" s="134">
        <v>1</v>
      </c>
      <c r="G196" s="134">
        <v>1</v>
      </c>
      <c r="H196" s="171">
        <f t="shared" si="8"/>
        <v>0.45</v>
      </c>
      <c r="I196" s="174">
        <f t="shared" si="9"/>
        <v>0.45</v>
      </c>
      <c r="J196" s="173">
        <f t="shared" si="10"/>
        <v>2800.35</v>
      </c>
      <c r="K196" s="175">
        <f t="shared" si="11"/>
        <v>2800.35</v>
      </c>
      <c r="L196" s="134">
        <v>2.2200000000000002</v>
      </c>
      <c r="M196" s="132" t="s">
        <v>4</v>
      </c>
      <c r="N196" s="132" t="s">
        <v>3</v>
      </c>
      <c r="O196" s="132" t="s">
        <v>1392</v>
      </c>
    </row>
    <row r="197" spans="1:15" s="131" customFormat="1" x14ac:dyDescent="0.25">
      <c r="A197" s="132"/>
      <c r="B197" s="132" t="s">
        <v>1083</v>
      </c>
      <c r="C197" s="133">
        <v>114</v>
      </c>
      <c r="D197" s="132" t="s">
        <v>1469</v>
      </c>
      <c r="E197" s="132">
        <v>0.60609999999999997</v>
      </c>
      <c r="F197" s="134">
        <v>1</v>
      </c>
      <c r="G197" s="134">
        <v>1</v>
      </c>
      <c r="H197" s="171">
        <f t="shared" si="8"/>
        <v>0.60609999999999997</v>
      </c>
      <c r="I197" s="174">
        <f t="shared" si="9"/>
        <v>0.60609999999999997</v>
      </c>
      <c r="J197" s="173">
        <f t="shared" si="10"/>
        <v>3771.76</v>
      </c>
      <c r="K197" s="175">
        <f t="shared" si="11"/>
        <v>3771.76</v>
      </c>
      <c r="L197" s="134">
        <v>3.12</v>
      </c>
      <c r="M197" s="132" t="s">
        <v>4</v>
      </c>
      <c r="N197" s="132" t="s">
        <v>3</v>
      </c>
      <c r="O197" s="132" t="s">
        <v>1392</v>
      </c>
    </row>
    <row r="198" spans="1:15" s="131" customFormat="1" x14ac:dyDescent="0.25">
      <c r="A198" s="132"/>
      <c r="B198" s="132" t="s">
        <v>1082</v>
      </c>
      <c r="C198" s="133">
        <v>114</v>
      </c>
      <c r="D198" s="132" t="s">
        <v>1469</v>
      </c>
      <c r="E198" s="132">
        <v>1.0471999999999999</v>
      </c>
      <c r="F198" s="134">
        <v>1</v>
      </c>
      <c r="G198" s="134">
        <v>1</v>
      </c>
      <c r="H198" s="171">
        <f t="shared" si="8"/>
        <v>1.0471999999999999</v>
      </c>
      <c r="I198" s="174">
        <f t="shared" si="9"/>
        <v>1.0471999999999999</v>
      </c>
      <c r="J198" s="173">
        <f t="shared" si="10"/>
        <v>6516.73</v>
      </c>
      <c r="K198" s="175">
        <f t="shared" si="11"/>
        <v>6516.73</v>
      </c>
      <c r="L198" s="134">
        <v>5.54</v>
      </c>
      <c r="M198" s="132" t="s">
        <v>4</v>
      </c>
      <c r="N198" s="132" t="s">
        <v>3</v>
      </c>
      <c r="O198" s="132" t="s">
        <v>1392</v>
      </c>
    </row>
    <row r="199" spans="1:15" s="131" customFormat="1" x14ac:dyDescent="0.25">
      <c r="A199" s="132"/>
      <c r="B199" s="132" t="s">
        <v>1081</v>
      </c>
      <c r="C199" s="133">
        <v>114</v>
      </c>
      <c r="D199" s="132" t="s">
        <v>1469</v>
      </c>
      <c r="E199" s="132">
        <v>2.4649000000000001</v>
      </c>
      <c r="F199" s="134">
        <v>1</v>
      </c>
      <c r="G199" s="134">
        <v>1</v>
      </c>
      <c r="H199" s="171">
        <f t="shared" si="8"/>
        <v>2.4649000000000001</v>
      </c>
      <c r="I199" s="174">
        <f t="shared" si="9"/>
        <v>2.4649000000000001</v>
      </c>
      <c r="J199" s="173">
        <f t="shared" si="10"/>
        <v>15339.07</v>
      </c>
      <c r="K199" s="175">
        <f t="shared" si="11"/>
        <v>15339.07</v>
      </c>
      <c r="L199" s="134">
        <v>10.44</v>
      </c>
      <c r="M199" s="132" t="s">
        <v>4</v>
      </c>
      <c r="N199" s="132" t="s">
        <v>3</v>
      </c>
      <c r="O199" s="132" t="s">
        <v>1392</v>
      </c>
    </row>
    <row r="200" spans="1:15" s="131" customFormat="1" ht="27" x14ac:dyDescent="0.25">
      <c r="A200" s="132"/>
      <c r="B200" s="132" t="s">
        <v>1080</v>
      </c>
      <c r="C200" s="133">
        <v>115</v>
      </c>
      <c r="D200" s="132" t="s">
        <v>1470</v>
      </c>
      <c r="E200" s="132">
        <v>0.44240000000000002</v>
      </c>
      <c r="F200" s="134">
        <v>1</v>
      </c>
      <c r="G200" s="134">
        <v>1</v>
      </c>
      <c r="H200" s="171">
        <f t="shared" si="8"/>
        <v>0.44240000000000002</v>
      </c>
      <c r="I200" s="174">
        <f t="shared" si="9"/>
        <v>0.44240000000000002</v>
      </c>
      <c r="J200" s="173">
        <f t="shared" si="10"/>
        <v>2753.06</v>
      </c>
      <c r="K200" s="175">
        <f t="shared" si="11"/>
        <v>2753.06</v>
      </c>
      <c r="L200" s="134">
        <v>2.25</v>
      </c>
      <c r="M200" s="132" t="s">
        <v>4</v>
      </c>
      <c r="N200" s="132" t="s">
        <v>3</v>
      </c>
      <c r="O200" s="132" t="s">
        <v>1392</v>
      </c>
    </row>
    <row r="201" spans="1:15" s="131" customFormat="1" ht="27" x14ac:dyDescent="0.25">
      <c r="A201" s="132"/>
      <c r="B201" s="132" t="s">
        <v>1079</v>
      </c>
      <c r="C201" s="133">
        <v>115</v>
      </c>
      <c r="D201" s="132" t="s">
        <v>1470</v>
      </c>
      <c r="E201" s="132">
        <v>0.60529999999999995</v>
      </c>
      <c r="F201" s="134">
        <v>1</v>
      </c>
      <c r="G201" s="134">
        <v>1</v>
      </c>
      <c r="H201" s="171">
        <f t="shared" si="8"/>
        <v>0.60529999999999995</v>
      </c>
      <c r="I201" s="174">
        <f t="shared" si="9"/>
        <v>0.60529999999999995</v>
      </c>
      <c r="J201" s="173">
        <f t="shared" si="10"/>
        <v>3766.78</v>
      </c>
      <c r="K201" s="175">
        <f t="shared" si="11"/>
        <v>3766.78</v>
      </c>
      <c r="L201" s="134">
        <v>2.97</v>
      </c>
      <c r="M201" s="132" t="s">
        <v>4</v>
      </c>
      <c r="N201" s="132" t="s">
        <v>3</v>
      </c>
      <c r="O201" s="132" t="s">
        <v>1392</v>
      </c>
    </row>
    <row r="202" spans="1:15" s="131" customFormat="1" ht="27" x14ac:dyDescent="0.25">
      <c r="A202" s="132"/>
      <c r="B202" s="132" t="s">
        <v>1078</v>
      </c>
      <c r="C202" s="133">
        <v>115</v>
      </c>
      <c r="D202" s="132" t="s">
        <v>1470</v>
      </c>
      <c r="E202" s="132">
        <v>0.875</v>
      </c>
      <c r="F202" s="134">
        <v>1</v>
      </c>
      <c r="G202" s="134">
        <v>1</v>
      </c>
      <c r="H202" s="171">
        <f t="shared" si="8"/>
        <v>0.875</v>
      </c>
      <c r="I202" s="174">
        <f t="shared" si="9"/>
        <v>0.875</v>
      </c>
      <c r="J202" s="173">
        <f t="shared" si="10"/>
        <v>5445.13</v>
      </c>
      <c r="K202" s="175">
        <f t="shared" si="11"/>
        <v>5445.13</v>
      </c>
      <c r="L202" s="134">
        <v>4.5999999999999996</v>
      </c>
      <c r="M202" s="132" t="s">
        <v>4</v>
      </c>
      <c r="N202" s="132" t="s">
        <v>3</v>
      </c>
      <c r="O202" s="132" t="s">
        <v>1392</v>
      </c>
    </row>
    <row r="203" spans="1:15" s="131" customFormat="1" ht="27" x14ac:dyDescent="0.25">
      <c r="A203" s="132"/>
      <c r="B203" s="132" t="s">
        <v>1077</v>
      </c>
      <c r="C203" s="133">
        <v>115</v>
      </c>
      <c r="D203" s="132" t="s">
        <v>1470</v>
      </c>
      <c r="E203" s="132">
        <v>1.9328000000000001</v>
      </c>
      <c r="F203" s="134">
        <v>1</v>
      </c>
      <c r="G203" s="134">
        <v>1</v>
      </c>
      <c r="H203" s="171">
        <f t="shared" si="8"/>
        <v>1.9328000000000001</v>
      </c>
      <c r="I203" s="174">
        <f t="shared" si="9"/>
        <v>1.9328000000000001</v>
      </c>
      <c r="J203" s="173">
        <f t="shared" si="10"/>
        <v>12027.81</v>
      </c>
      <c r="K203" s="175">
        <f t="shared" si="11"/>
        <v>12027.81</v>
      </c>
      <c r="L203" s="134">
        <v>8.58</v>
      </c>
      <c r="M203" s="132" t="s">
        <v>4</v>
      </c>
      <c r="N203" s="132" t="s">
        <v>3</v>
      </c>
      <c r="O203" s="132" t="s">
        <v>1392</v>
      </c>
    </row>
    <row r="204" spans="1:15" s="131" customFormat="1" x14ac:dyDescent="0.25">
      <c r="A204" s="132"/>
      <c r="B204" s="132" t="s">
        <v>1076</v>
      </c>
      <c r="C204" s="133">
        <v>120</v>
      </c>
      <c r="D204" s="132" t="s">
        <v>1471</v>
      </c>
      <c r="E204" s="132">
        <v>1.7081999999999999</v>
      </c>
      <c r="F204" s="134">
        <v>1</v>
      </c>
      <c r="G204" s="134">
        <v>1</v>
      </c>
      <c r="H204" s="171">
        <f t="shared" si="8"/>
        <v>1.7081999999999999</v>
      </c>
      <c r="I204" s="174">
        <f t="shared" si="9"/>
        <v>1.7081999999999999</v>
      </c>
      <c r="J204" s="173">
        <f t="shared" si="10"/>
        <v>10630.13</v>
      </c>
      <c r="K204" s="175">
        <f t="shared" si="11"/>
        <v>10630.13</v>
      </c>
      <c r="L204" s="134">
        <v>5.08</v>
      </c>
      <c r="M204" s="132" t="s">
        <v>1008</v>
      </c>
      <c r="N204" s="132" t="s">
        <v>1007</v>
      </c>
      <c r="O204" s="132" t="s">
        <v>1392</v>
      </c>
    </row>
    <row r="205" spans="1:15" s="131" customFormat="1" x14ac:dyDescent="0.25">
      <c r="A205" s="132"/>
      <c r="B205" s="132" t="s">
        <v>1075</v>
      </c>
      <c r="C205" s="133">
        <v>120</v>
      </c>
      <c r="D205" s="132" t="s">
        <v>1471</v>
      </c>
      <c r="E205" s="132">
        <v>2.1164999999999998</v>
      </c>
      <c r="F205" s="134">
        <v>1</v>
      </c>
      <c r="G205" s="134">
        <v>1</v>
      </c>
      <c r="H205" s="171">
        <f t="shared" ref="H205:H268" si="12">ROUND(E205*F205,5)</f>
        <v>2.1164999999999998</v>
      </c>
      <c r="I205" s="174">
        <f t="shared" ref="I205:I268" si="13">ROUND(E205*G205,5)</f>
        <v>2.1164999999999998</v>
      </c>
      <c r="J205" s="173">
        <f t="shared" ref="J205:J268" si="14">ROUND(H205*6223,2)</f>
        <v>13170.98</v>
      </c>
      <c r="K205" s="175">
        <f t="shared" ref="K205:K268" si="15">ROUND(I205*6223,2)</f>
        <v>13170.98</v>
      </c>
      <c r="L205" s="134">
        <v>7.05</v>
      </c>
      <c r="M205" s="132" t="s">
        <v>1008</v>
      </c>
      <c r="N205" s="132" t="s">
        <v>1007</v>
      </c>
      <c r="O205" s="132" t="s">
        <v>1392</v>
      </c>
    </row>
    <row r="206" spans="1:15" s="131" customFormat="1" x14ac:dyDescent="0.25">
      <c r="A206" s="132"/>
      <c r="B206" s="132" t="s">
        <v>1074</v>
      </c>
      <c r="C206" s="133">
        <v>120</v>
      </c>
      <c r="D206" s="132" t="s">
        <v>1471</v>
      </c>
      <c r="E206" s="132">
        <v>3.1655000000000002</v>
      </c>
      <c r="F206" s="134">
        <v>1</v>
      </c>
      <c r="G206" s="134">
        <v>1</v>
      </c>
      <c r="H206" s="171">
        <f t="shared" si="12"/>
        <v>3.1655000000000002</v>
      </c>
      <c r="I206" s="174">
        <f t="shared" si="13"/>
        <v>3.1655000000000002</v>
      </c>
      <c r="J206" s="173">
        <f t="shared" si="14"/>
        <v>19698.91</v>
      </c>
      <c r="K206" s="175">
        <f t="shared" si="15"/>
        <v>19698.91</v>
      </c>
      <c r="L206" s="134">
        <v>11.59</v>
      </c>
      <c r="M206" s="132" t="s">
        <v>1008</v>
      </c>
      <c r="N206" s="132" t="s">
        <v>1007</v>
      </c>
      <c r="O206" s="132" t="s">
        <v>1392</v>
      </c>
    </row>
    <row r="207" spans="1:15" s="131" customFormat="1" x14ac:dyDescent="0.25">
      <c r="A207" s="132"/>
      <c r="B207" s="132" t="s">
        <v>1073</v>
      </c>
      <c r="C207" s="133">
        <v>120</v>
      </c>
      <c r="D207" s="132" t="s">
        <v>1471</v>
      </c>
      <c r="E207" s="132">
        <v>6.2058999999999997</v>
      </c>
      <c r="F207" s="134">
        <v>1</v>
      </c>
      <c r="G207" s="134">
        <v>1</v>
      </c>
      <c r="H207" s="171">
        <f t="shared" si="12"/>
        <v>6.2058999999999997</v>
      </c>
      <c r="I207" s="174">
        <f t="shared" si="13"/>
        <v>6.2058999999999997</v>
      </c>
      <c r="J207" s="173">
        <f t="shared" si="14"/>
        <v>38619.32</v>
      </c>
      <c r="K207" s="175">
        <f t="shared" si="15"/>
        <v>38619.32</v>
      </c>
      <c r="L207" s="134">
        <v>19.7</v>
      </c>
      <c r="M207" s="132" t="s">
        <v>1008</v>
      </c>
      <c r="N207" s="132" t="s">
        <v>1007</v>
      </c>
      <c r="O207" s="132" t="s">
        <v>1392</v>
      </c>
    </row>
    <row r="208" spans="1:15" s="131" customFormat="1" x14ac:dyDescent="0.25">
      <c r="A208" s="132"/>
      <c r="B208" s="132" t="s">
        <v>1072</v>
      </c>
      <c r="C208" s="133">
        <v>121</v>
      </c>
      <c r="D208" s="132" t="s">
        <v>1472</v>
      </c>
      <c r="E208" s="132">
        <v>1.1532</v>
      </c>
      <c r="F208" s="134">
        <v>1</v>
      </c>
      <c r="G208" s="134">
        <v>1</v>
      </c>
      <c r="H208" s="171">
        <f t="shared" si="12"/>
        <v>1.1532</v>
      </c>
      <c r="I208" s="174">
        <f t="shared" si="13"/>
        <v>1.1532</v>
      </c>
      <c r="J208" s="173">
        <f t="shared" si="14"/>
        <v>7176.36</v>
      </c>
      <c r="K208" s="175">
        <f t="shared" si="15"/>
        <v>7176.36</v>
      </c>
      <c r="L208" s="134">
        <v>3.57</v>
      </c>
      <c r="M208" s="132" t="s">
        <v>1008</v>
      </c>
      <c r="N208" s="132" t="s">
        <v>1007</v>
      </c>
      <c r="O208" s="132" t="s">
        <v>1392</v>
      </c>
    </row>
    <row r="209" spans="1:15" s="131" customFormat="1" x14ac:dyDescent="0.25">
      <c r="A209" s="132"/>
      <c r="B209" s="132" t="s">
        <v>1071</v>
      </c>
      <c r="C209" s="133">
        <v>121</v>
      </c>
      <c r="D209" s="132" t="s">
        <v>1472</v>
      </c>
      <c r="E209" s="132">
        <v>1.5424</v>
      </c>
      <c r="F209" s="134">
        <v>1</v>
      </c>
      <c r="G209" s="134">
        <v>1</v>
      </c>
      <c r="H209" s="171">
        <f t="shared" si="12"/>
        <v>1.5424</v>
      </c>
      <c r="I209" s="174">
        <f t="shared" si="13"/>
        <v>1.5424</v>
      </c>
      <c r="J209" s="173">
        <f t="shared" si="14"/>
        <v>9598.36</v>
      </c>
      <c r="K209" s="175">
        <f t="shared" si="15"/>
        <v>9598.36</v>
      </c>
      <c r="L209" s="134">
        <v>5.73</v>
      </c>
      <c r="M209" s="132" t="s">
        <v>1008</v>
      </c>
      <c r="N209" s="132" t="s">
        <v>1007</v>
      </c>
      <c r="O209" s="132" t="s">
        <v>1392</v>
      </c>
    </row>
    <row r="210" spans="1:15" s="131" customFormat="1" x14ac:dyDescent="0.25">
      <c r="A210" s="132"/>
      <c r="B210" s="132" t="s">
        <v>1070</v>
      </c>
      <c r="C210" s="133">
        <v>121</v>
      </c>
      <c r="D210" s="132" t="s">
        <v>1472</v>
      </c>
      <c r="E210" s="132">
        <v>2.5714999999999999</v>
      </c>
      <c r="F210" s="134">
        <v>1</v>
      </c>
      <c r="G210" s="134">
        <v>1</v>
      </c>
      <c r="H210" s="171">
        <f t="shared" si="12"/>
        <v>2.5714999999999999</v>
      </c>
      <c r="I210" s="174">
        <f t="shared" si="13"/>
        <v>2.5714999999999999</v>
      </c>
      <c r="J210" s="173">
        <f t="shared" si="14"/>
        <v>16002.44</v>
      </c>
      <c r="K210" s="175">
        <f t="shared" si="15"/>
        <v>16002.44</v>
      </c>
      <c r="L210" s="134">
        <v>10.67</v>
      </c>
      <c r="M210" s="132" t="s">
        <v>1008</v>
      </c>
      <c r="N210" s="132" t="s">
        <v>1007</v>
      </c>
      <c r="O210" s="132" t="s">
        <v>1392</v>
      </c>
    </row>
    <row r="211" spans="1:15" s="131" customFormat="1" x14ac:dyDescent="0.25">
      <c r="A211" s="132"/>
      <c r="B211" s="132" t="s">
        <v>1069</v>
      </c>
      <c r="C211" s="133">
        <v>121</v>
      </c>
      <c r="D211" s="132" t="s">
        <v>1472</v>
      </c>
      <c r="E211" s="132">
        <v>5.7937000000000003</v>
      </c>
      <c r="F211" s="134">
        <v>1</v>
      </c>
      <c r="G211" s="134">
        <v>1</v>
      </c>
      <c r="H211" s="171">
        <f t="shared" si="12"/>
        <v>5.7937000000000003</v>
      </c>
      <c r="I211" s="174">
        <f t="shared" si="13"/>
        <v>5.7937000000000003</v>
      </c>
      <c r="J211" s="173">
        <f t="shared" si="14"/>
        <v>36054.199999999997</v>
      </c>
      <c r="K211" s="175">
        <f t="shared" si="15"/>
        <v>36054.199999999997</v>
      </c>
      <c r="L211" s="134">
        <v>19.27</v>
      </c>
      <c r="M211" s="132" t="s">
        <v>1008</v>
      </c>
      <c r="N211" s="132" t="s">
        <v>1007</v>
      </c>
      <c r="O211" s="132" t="s">
        <v>1392</v>
      </c>
    </row>
    <row r="212" spans="1:15" s="131" customFormat="1" ht="27" x14ac:dyDescent="0.25">
      <c r="A212" s="132"/>
      <c r="B212" s="132" t="s">
        <v>1068</v>
      </c>
      <c r="C212" s="133">
        <v>130</v>
      </c>
      <c r="D212" s="132" t="s">
        <v>1473</v>
      </c>
      <c r="E212" s="132">
        <v>2.7433000000000001</v>
      </c>
      <c r="F212" s="134">
        <v>1</v>
      </c>
      <c r="G212" s="134">
        <v>1</v>
      </c>
      <c r="H212" s="171">
        <f t="shared" si="12"/>
        <v>2.7433000000000001</v>
      </c>
      <c r="I212" s="174">
        <f t="shared" si="13"/>
        <v>2.7433000000000001</v>
      </c>
      <c r="J212" s="173">
        <f t="shared" si="14"/>
        <v>17071.560000000001</v>
      </c>
      <c r="K212" s="175">
        <f t="shared" si="15"/>
        <v>17071.560000000001</v>
      </c>
      <c r="L212" s="134">
        <v>10.4</v>
      </c>
      <c r="M212" s="132" t="s">
        <v>1008</v>
      </c>
      <c r="N212" s="132" t="s">
        <v>1007</v>
      </c>
      <c r="O212" s="132" t="s">
        <v>1392</v>
      </c>
    </row>
    <row r="213" spans="1:15" s="131" customFormat="1" ht="27" x14ac:dyDescent="0.25">
      <c r="A213" s="132"/>
      <c r="B213" s="132" t="s">
        <v>1067</v>
      </c>
      <c r="C213" s="133">
        <v>130</v>
      </c>
      <c r="D213" s="132" t="s">
        <v>1473</v>
      </c>
      <c r="E213" s="132">
        <v>3.1867000000000001</v>
      </c>
      <c r="F213" s="134">
        <v>1</v>
      </c>
      <c r="G213" s="134">
        <v>1</v>
      </c>
      <c r="H213" s="171">
        <f t="shared" si="12"/>
        <v>3.1867000000000001</v>
      </c>
      <c r="I213" s="174">
        <f t="shared" si="13"/>
        <v>3.1867000000000001</v>
      </c>
      <c r="J213" s="173">
        <f t="shared" si="14"/>
        <v>19830.830000000002</v>
      </c>
      <c r="K213" s="175">
        <f t="shared" si="15"/>
        <v>19830.830000000002</v>
      </c>
      <c r="L213" s="134">
        <v>12.23</v>
      </c>
      <c r="M213" s="132" t="s">
        <v>1008</v>
      </c>
      <c r="N213" s="132" t="s">
        <v>1007</v>
      </c>
      <c r="O213" s="132" t="s">
        <v>1392</v>
      </c>
    </row>
    <row r="214" spans="1:15" s="131" customFormat="1" ht="27" x14ac:dyDescent="0.25">
      <c r="A214" s="132"/>
      <c r="B214" s="132" t="s">
        <v>1066</v>
      </c>
      <c r="C214" s="133">
        <v>130</v>
      </c>
      <c r="D214" s="132" t="s">
        <v>1473</v>
      </c>
      <c r="E214" s="132">
        <v>3.8662000000000001</v>
      </c>
      <c r="F214" s="134">
        <v>1</v>
      </c>
      <c r="G214" s="134">
        <v>1</v>
      </c>
      <c r="H214" s="171">
        <f t="shared" si="12"/>
        <v>3.8662000000000001</v>
      </c>
      <c r="I214" s="174">
        <f t="shared" si="13"/>
        <v>3.8662000000000001</v>
      </c>
      <c r="J214" s="173">
        <f t="shared" si="14"/>
        <v>24059.360000000001</v>
      </c>
      <c r="K214" s="175">
        <f t="shared" si="15"/>
        <v>24059.360000000001</v>
      </c>
      <c r="L214" s="134">
        <v>14.19</v>
      </c>
      <c r="M214" s="132" t="s">
        <v>1008</v>
      </c>
      <c r="N214" s="132" t="s">
        <v>1007</v>
      </c>
      <c r="O214" s="132" t="s">
        <v>1392</v>
      </c>
    </row>
    <row r="215" spans="1:15" s="131" customFormat="1" ht="27" x14ac:dyDescent="0.25">
      <c r="A215" s="132"/>
      <c r="B215" s="132" t="s">
        <v>1065</v>
      </c>
      <c r="C215" s="133">
        <v>130</v>
      </c>
      <c r="D215" s="132" t="s">
        <v>1473</v>
      </c>
      <c r="E215" s="132">
        <v>5.3935000000000004</v>
      </c>
      <c r="F215" s="134">
        <v>1</v>
      </c>
      <c r="G215" s="134">
        <v>1</v>
      </c>
      <c r="H215" s="171">
        <f t="shared" si="12"/>
        <v>5.3935000000000004</v>
      </c>
      <c r="I215" s="174">
        <f t="shared" si="13"/>
        <v>5.3935000000000004</v>
      </c>
      <c r="J215" s="173">
        <f t="shared" si="14"/>
        <v>33563.75</v>
      </c>
      <c r="K215" s="175">
        <f t="shared" si="15"/>
        <v>33563.75</v>
      </c>
      <c r="L215" s="134">
        <v>17.440000000000001</v>
      </c>
      <c r="M215" s="132" t="s">
        <v>1008</v>
      </c>
      <c r="N215" s="132" t="s">
        <v>1007</v>
      </c>
      <c r="O215" s="132" t="s">
        <v>1392</v>
      </c>
    </row>
    <row r="216" spans="1:15" s="131" customFormat="1" x14ac:dyDescent="0.25">
      <c r="A216" s="132"/>
      <c r="B216" s="132" t="s">
        <v>1064</v>
      </c>
      <c r="C216" s="133">
        <v>131</v>
      </c>
      <c r="D216" s="132" t="s">
        <v>1474</v>
      </c>
      <c r="E216" s="132">
        <v>1.1933</v>
      </c>
      <c r="F216" s="134">
        <v>1</v>
      </c>
      <c r="G216" s="134">
        <v>1</v>
      </c>
      <c r="H216" s="171">
        <f t="shared" si="12"/>
        <v>1.1933</v>
      </c>
      <c r="I216" s="174">
        <f t="shared" si="13"/>
        <v>1.1933</v>
      </c>
      <c r="J216" s="173">
        <f t="shared" si="14"/>
        <v>7425.91</v>
      </c>
      <c r="K216" s="175">
        <f t="shared" si="15"/>
        <v>7425.91</v>
      </c>
      <c r="L216" s="134">
        <v>5.98</v>
      </c>
      <c r="M216" s="132" t="s">
        <v>1008</v>
      </c>
      <c r="N216" s="132" t="s">
        <v>1007</v>
      </c>
      <c r="O216" s="132" t="s">
        <v>1392</v>
      </c>
    </row>
    <row r="217" spans="1:15" s="131" customFormat="1" x14ac:dyDescent="0.25">
      <c r="A217" s="132"/>
      <c r="B217" s="132" t="s">
        <v>1063</v>
      </c>
      <c r="C217" s="133">
        <v>131</v>
      </c>
      <c r="D217" s="132" t="s">
        <v>1474</v>
      </c>
      <c r="E217" s="132">
        <v>1.5833999999999999</v>
      </c>
      <c r="F217" s="134">
        <v>1</v>
      </c>
      <c r="G217" s="134">
        <v>1</v>
      </c>
      <c r="H217" s="171">
        <f t="shared" si="12"/>
        <v>1.5833999999999999</v>
      </c>
      <c r="I217" s="174">
        <f t="shared" si="13"/>
        <v>1.5833999999999999</v>
      </c>
      <c r="J217" s="173">
        <f t="shared" si="14"/>
        <v>9853.5</v>
      </c>
      <c r="K217" s="175">
        <f t="shared" si="15"/>
        <v>9853.5</v>
      </c>
      <c r="L217" s="134">
        <v>7.64</v>
      </c>
      <c r="M217" s="132" t="s">
        <v>1008</v>
      </c>
      <c r="N217" s="132" t="s">
        <v>1007</v>
      </c>
      <c r="O217" s="132" t="s">
        <v>1392</v>
      </c>
    </row>
    <row r="218" spans="1:15" s="131" customFormat="1" x14ac:dyDescent="0.25">
      <c r="A218" s="132"/>
      <c r="B218" s="132" t="s">
        <v>1062</v>
      </c>
      <c r="C218" s="133">
        <v>131</v>
      </c>
      <c r="D218" s="132" t="s">
        <v>1474</v>
      </c>
      <c r="E218" s="132">
        <v>2.1070000000000002</v>
      </c>
      <c r="F218" s="134">
        <v>1</v>
      </c>
      <c r="G218" s="134">
        <v>1</v>
      </c>
      <c r="H218" s="171">
        <f t="shared" si="12"/>
        <v>2.1070000000000002</v>
      </c>
      <c r="I218" s="174">
        <f t="shared" si="13"/>
        <v>2.1070000000000002</v>
      </c>
      <c r="J218" s="173">
        <f t="shared" si="14"/>
        <v>13111.86</v>
      </c>
      <c r="K218" s="175">
        <f t="shared" si="15"/>
        <v>13111.86</v>
      </c>
      <c r="L218" s="134">
        <v>10.38</v>
      </c>
      <c r="M218" s="132" t="s">
        <v>1008</v>
      </c>
      <c r="N218" s="132" t="s">
        <v>1007</v>
      </c>
      <c r="O218" s="132" t="s">
        <v>1392</v>
      </c>
    </row>
    <row r="219" spans="1:15" s="131" customFormat="1" x14ac:dyDescent="0.25">
      <c r="A219" s="132"/>
      <c r="B219" s="132" t="s">
        <v>1061</v>
      </c>
      <c r="C219" s="133">
        <v>131</v>
      </c>
      <c r="D219" s="132" t="s">
        <v>1474</v>
      </c>
      <c r="E219" s="132">
        <v>2.8702999999999999</v>
      </c>
      <c r="F219" s="134">
        <v>1</v>
      </c>
      <c r="G219" s="134">
        <v>1</v>
      </c>
      <c r="H219" s="171">
        <f t="shared" si="12"/>
        <v>2.8702999999999999</v>
      </c>
      <c r="I219" s="174">
        <f t="shared" si="13"/>
        <v>2.8702999999999999</v>
      </c>
      <c r="J219" s="173">
        <f t="shared" si="14"/>
        <v>17861.88</v>
      </c>
      <c r="K219" s="175">
        <f t="shared" si="15"/>
        <v>17861.88</v>
      </c>
      <c r="L219" s="134">
        <v>13.8</v>
      </c>
      <c r="M219" s="132" t="s">
        <v>1008</v>
      </c>
      <c r="N219" s="132" t="s">
        <v>1007</v>
      </c>
      <c r="O219" s="132" t="s">
        <v>1392</v>
      </c>
    </row>
    <row r="220" spans="1:15" s="131" customFormat="1" ht="27" x14ac:dyDescent="0.25">
      <c r="A220" s="132"/>
      <c r="B220" s="132" t="s">
        <v>1060</v>
      </c>
      <c r="C220" s="133">
        <v>132</v>
      </c>
      <c r="D220" s="132" t="s">
        <v>1475</v>
      </c>
      <c r="E220" s="132">
        <v>0.41270000000000001</v>
      </c>
      <c r="F220" s="134">
        <v>1</v>
      </c>
      <c r="G220" s="134">
        <v>1</v>
      </c>
      <c r="H220" s="171">
        <f t="shared" si="12"/>
        <v>0.41270000000000001</v>
      </c>
      <c r="I220" s="174">
        <f t="shared" si="13"/>
        <v>0.41270000000000001</v>
      </c>
      <c r="J220" s="173">
        <f t="shared" si="14"/>
        <v>2568.23</v>
      </c>
      <c r="K220" s="175">
        <f t="shared" si="15"/>
        <v>2568.23</v>
      </c>
      <c r="L220" s="134">
        <v>3.01</v>
      </c>
      <c r="M220" s="132" t="s">
        <v>1008</v>
      </c>
      <c r="N220" s="132" t="s">
        <v>1007</v>
      </c>
      <c r="O220" s="132" t="s">
        <v>1392</v>
      </c>
    </row>
    <row r="221" spans="1:15" s="131" customFormat="1" ht="27" x14ac:dyDescent="0.25">
      <c r="A221" s="132"/>
      <c r="B221" s="132" t="s">
        <v>1059</v>
      </c>
      <c r="C221" s="133">
        <v>132</v>
      </c>
      <c r="D221" s="132" t="s">
        <v>1475</v>
      </c>
      <c r="E221" s="132">
        <v>0.58520000000000005</v>
      </c>
      <c r="F221" s="134">
        <v>1</v>
      </c>
      <c r="G221" s="134">
        <v>1</v>
      </c>
      <c r="H221" s="171">
        <f t="shared" si="12"/>
        <v>0.58520000000000005</v>
      </c>
      <c r="I221" s="174">
        <f t="shared" si="13"/>
        <v>0.58520000000000005</v>
      </c>
      <c r="J221" s="173">
        <f t="shared" si="14"/>
        <v>3641.7</v>
      </c>
      <c r="K221" s="175">
        <f t="shared" si="15"/>
        <v>3641.7</v>
      </c>
      <c r="L221" s="134">
        <v>4.18</v>
      </c>
      <c r="M221" s="132" t="s">
        <v>1008</v>
      </c>
      <c r="N221" s="132" t="s">
        <v>1007</v>
      </c>
      <c r="O221" s="132" t="s">
        <v>1392</v>
      </c>
    </row>
    <row r="222" spans="1:15" s="131" customFormat="1" ht="27" x14ac:dyDescent="0.25">
      <c r="A222" s="132"/>
      <c r="B222" s="132" t="s">
        <v>1058</v>
      </c>
      <c r="C222" s="133">
        <v>132</v>
      </c>
      <c r="D222" s="132" t="s">
        <v>1475</v>
      </c>
      <c r="E222" s="132">
        <v>1.0338000000000001</v>
      </c>
      <c r="F222" s="134">
        <v>1</v>
      </c>
      <c r="G222" s="134">
        <v>1</v>
      </c>
      <c r="H222" s="171">
        <f t="shared" si="12"/>
        <v>1.0338000000000001</v>
      </c>
      <c r="I222" s="174">
        <f t="shared" si="13"/>
        <v>1.0338000000000001</v>
      </c>
      <c r="J222" s="173">
        <f t="shared" si="14"/>
        <v>6433.34</v>
      </c>
      <c r="K222" s="175">
        <f t="shared" si="15"/>
        <v>6433.34</v>
      </c>
      <c r="L222" s="134">
        <v>6.63</v>
      </c>
      <c r="M222" s="132" t="s">
        <v>1008</v>
      </c>
      <c r="N222" s="132" t="s">
        <v>1007</v>
      </c>
      <c r="O222" s="132" t="s">
        <v>1392</v>
      </c>
    </row>
    <row r="223" spans="1:15" s="131" customFormat="1" ht="27" x14ac:dyDescent="0.25">
      <c r="A223" s="132"/>
      <c r="B223" s="132" t="s">
        <v>1057</v>
      </c>
      <c r="C223" s="133">
        <v>132</v>
      </c>
      <c r="D223" s="132" t="s">
        <v>1475</v>
      </c>
      <c r="E223" s="132">
        <v>2.2347999999999999</v>
      </c>
      <c r="F223" s="134">
        <v>1</v>
      </c>
      <c r="G223" s="134">
        <v>1</v>
      </c>
      <c r="H223" s="171">
        <f t="shared" si="12"/>
        <v>2.2347999999999999</v>
      </c>
      <c r="I223" s="174">
        <f t="shared" si="13"/>
        <v>2.2347999999999999</v>
      </c>
      <c r="J223" s="173">
        <f t="shared" si="14"/>
        <v>13907.16</v>
      </c>
      <c r="K223" s="175">
        <f t="shared" si="15"/>
        <v>13907.16</v>
      </c>
      <c r="L223" s="134">
        <v>11</v>
      </c>
      <c r="M223" s="132" t="s">
        <v>1008</v>
      </c>
      <c r="N223" s="132" t="s">
        <v>1007</v>
      </c>
      <c r="O223" s="132" t="s">
        <v>1392</v>
      </c>
    </row>
    <row r="224" spans="1:15" s="131" customFormat="1" x14ac:dyDescent="0.25">
      <c r="A224" s="132"/>
      <c r="B224" s="132" t="s">
        <v>1056</v>
      </c>
      <c r="C224" s="133">
        <v>133</v>
      </c>
      <c r="D224" s="132" t="s">
        <v>1476</v>
      </c>
      <c r="E224" s="132">
        <v>0.53049999999999997</v>
      </c>
      <c r="F224" s="134">
        <v>1</v>
      </c>
      <c r="G224" s="134">
        <v>1</v>
      </c>
      <c r="H224" s="171">
        <f t="shared" si="12"/>
        <v>0.53049999999999997</v>
      </c>
      <c r="I224" s="174">
        <f t="shared" si="13"/>
        <v>0.53049999999999997</v>
      </c>
      <c r="J224" s="173">
        <f t="shared" si="14"/>
        <v>3301.3</v>
      </c>
      <c r="K224" s="175">
        <f t="shared" si="15"/>
        <v>3301.3</v>
      </c>
      <c r="L224" s="134">
        <v>2.5299999999999998</v>
      </c>
      <c r="M224" s="132" t="s">
        <v>1008</v>
      </c>
      <c r="N224" s="132" t="s">
        <v>1007</v>
      </c>
      <c r="O224" s="132" t="s">
        <v>1392</v>
      </c>
    </row>
    <row r="225" spans="1:15" s="131" customFormat="1" x14ac:dyDescent="0.25">
      <c r="A225" s="132"/>
      <c r="B225" s="132" t="s">
        <v>1055</v>
      </c>
      <c r="C225" s="133">
        <v>133</v>
      </c>
      <c r="D225" s="132" t="s">
        <v>1476</v>
      </c>
      <c r="E225" s="132">
        <v>0.70450000000000002</v>
      </c>
      <c r="F225" s="134">
        <v>1</v>
      </c>
      <c r="G225" s="134">
        <v>1</v>
      </c>
      <c r="H225" s="171">
        <f t="shared" si="12"/>
        <v>0.70450000000000002</v>
      </c>
      <c r="I225" s="174">
        <f t="shared" si="13"/>
        <v>0.70450000000000002</v>
      </c>
      <c r="J225" s="173">
        <f t="shared" si="14"/>
        <v>4384.1000000000004</v>
      </c>
      <c r="K225" s="175">
        <f t="shared" si="15"/>
        <v>4384.1000000000004</v>
      </c>
      <c r="L225" s="134">
        <v>4.16</v>
      </c>
      <c r="M225" s="132" t="s">
        <v>1008</v>
      </c>
      <c r="N225" s="132" t="s">
        <v>1007</v>
      </c>
      <c r="O225" s="132" t="s">
        <v>1392</v>
      </c>
    </row>
    <row r="226" spans="1:15" s="131" customFormat="1" x14ac:dyDescent="0.25">
      <c r="A226" s="132"/>
      <c r="B226" s="132" t="s">
        <v>1054</v>
      </c>
      <c r="C226" s="133">
        <v>133</v>
      </c>
      <c r="D226" s="132" t="s">
        <v>1476</v>
      </c>
      <c r="E226" s="132">
        <v>1.0348999999999999</v>
      </c>
      <c r="F226" s="134">
        <v>1</v>
      </c>
      <c r="G226" s="134">
        <v>1</v>
      </c>
      <c r="H226" s="171">
        <f t="shared" si="12"/>
        <v>1.0348999999999999</v>
      </c>
      <c r="I226" s="174">
        <f t="shared" si="13"/>
        <v>1.0348999999999999</v>
      </c>
      <c r="J226" s="173">
        <f t="shared" si="14"/>
        <v>6440.18</v>
      </c>
      <c r="K226" s="175">
        <f t="shared" si="15"/>
        <v>6440.18</v>
      </c>
      <c r="L226" s="134">
        <v>5.65</v>
      </c>
      <c r="M226" s="132" t="s">
        <v>1008</v>
      </c>
      <c r="N226" s="132" t="s">
        <v>1007</v>
      </c>
      <c r="O226" s="132" t="s">
        <v>1392</v>
      </c>
    </row>
    <row r="227" spans="1:15" s="131" customFormat="1" x14ac:dyDescent="0.25">
      <c r="A227" s="132"/>
      <c r="B227" s="132" t="s">
        <v>1053</v>
      </c>
      <c r="C227" s="133">
        <v>133</v>
      </c>
      <c r="D227" s="132" t="s">
        <v>1476</v>
      </c>
      <c r="E227" s="132">
        <v>1.9681999999999999</v>
      </c>
      <c r="F227" s="134">
        <v>1</v>
      </c>
      <c r="G227" s="134">
        <v>1</v>
      </c>
      <c r="H227" s="171">
        <f t="shared" si="12"/>
        <v>1.9681999999999999</v>
      </c>
      <c r="I227" s="174">
        <f t="shared" si="13"/>
        <v>1.9681999999999999</v>
      </c>
      <c r="J227" s="173">
        <f t="shared" si="14"/>
        <v>12248.11</v>
      </c>
      <c r="K227" s="175">
        <f t="shared" si="15"/>
        <v>12248.11</v>
      </c>
      <c r="L227" s="134">
        <v>7.14</v>
      </c>
      <c r="M227" s="132" t="s">
        <v>1008</v>
      </c>
      <c r="N227" s="132" t="s">
        <v>1007</v>
      </c>
      <c r="O227" s="132" t="s">
        <v>1392</v>
      </c>
    </row>
    <row r="228" spans="1:15" s="131" customFormat="1" x14ac:dyDescent="0.25">
      <c r="A228" s="132"/>
      <c r="B228" s="132" t="s">
        <v>1052</v>
      </c>
      <c r="C228" s="133">
        <v>134</v>
      </c>
      <c r="D228" s="132" t="s">
        <v>1477</v>
      </c>
      <c r="E228" s="132">
        <v>0.70050000000000001</v>
      </c>
      <c r="F228" s="134">
        <v>1</v>
      </c>
      <c r="G228" s="134">
        <v>1</v>
      </c>
      <c r="H228" s="171">
        <f t="shared" si="12"/>
        <v>0.70050000000000001</v>
      </c>
      <c r="I228" s="174">
        <f t="shared" si="13"/>
        <v>0.70050000000000001</v>
      </c>
      <c r="J228" s="173">
        <f t="shared" si="14"/>
        <v>4359.21</v>
      </c>
      <c r="K228" s="175">
        <f t="shared" si="15"/>
        <v>4359.21</v>
      </c>
      <c r="L228" s="134">
        <v>3.87</v>
      </c>
      <c r="M228" s="132" t="s">
        <v>1008</v>
      </c>
      <c r="N228" s="132" t="s">
        <v>1007</v>
      </c>
      <c r="O228" s="132" t="s">
        <v>1392</v>
      </c>
    </row>
    <row r="229" spans="1:15" s="131" customFormat="1" x14ac:dyDescent="0.25">
      <c r="A229" s="132"/>
      <c r="B229" s="132" t="s">
        <v>1051</v>
      </c>
      <c r="C229" s="133">
        <v>134</v>
      </c>
      <c r="D229" s="132" t="s">
        <v>1477</v>
      </c>
      <c r="E229" s="132">
        <v>0.88549999999999995</v>
      </c>
      <c r="F229" s="134">
        <v>1</v>
      </c>
      <c r="G229" s="134">
        <v>1</v>
      </c>
      <c r="H229" s="171">
        <f t="shared" si="12"/>
        <v>0.88549999999999995</v>
      </c>
      <c r="I229" s="174">
        <f t="shared" si="13"/>
        <v>0.88549999999999995</v>
      </c>
      <c r="J229" s="173">
        <f t="shared" si="14"/>
        <v>5510.47</v>
      </c>
      <c r="K229" s="175">
        <f t="shared" si="15"/>
        <v>5510.47</v>
      </c>
      <c r="L229" s="134">
        <v>4.78</v>
      </c>
      <c r="M229" s="132" t="s">
        <v>1008</v>
      </c>
      <c r="N229" s="132" t="s">
        <v>1007</v>
      </c>
      <c r="O229" s="132" t="s">
        <v>1392</v>
      </c>
    </row>
    <row r="230" spans="1:15" s="131" customFormat="1" x14ac:dyDescent="0.25">
      <c r="A230" s="132"/>
      <c r="B230" s="132" t="s">
        <v>1050</v>
      </c>
      <c r="C230" s="133">
        <v>134</v>
      </c>
      <c r="D230" s="132" t="s">
        <v>1477</v>
      </c>
      <c r="E230" s="132">
        <v>1.2628999999999999</v>
      </c>
      <c r="F230" s="134">
        <v>1</v>
      </c>
      <c r="G230" s="134">
        <v>1</v>
      </c>
      <c r="H230" s="171">
        <f t="shared" si="12"/>
        <v>1.2628999999999999</v>
      </c>
      <c r="I230" s="174">
        <f t="shared" si="13"/>
        <v>1.2628999999999999</v>
      </c>
      <c r="J230" s="173">
        <f t="shared" si="14"/>
        <v>7859.03</v>
      </c>
      <c r="K230" s="175">
        <f t="shared" si="15"/>
        <v>7859.03</v>
      </c>
      <c r="L230" s="134">
        <v>6.37</v>
      </c>
      <c r="M230" s="132" t="s">
        <v>1008</v>
      </c>
      <c r="N230" s="132" t="s">
        <v>1007</v>
      </c>
      <c r="O230" s="132" t="s">
        <v>1392</v>
      </c>
    </row>
    <row r="231" spans="1:15" s="131" customFormat="1" x14ac:dyDescent="0.25">
      <c r="A231" s="132"/>
      <c r="B231" s="132" t="s">
        <v>1049</v>
      </c>
      <c r="C231" s="133">
        <v>134</v>
      </c>
      <c r="D231" s="132" t="s">
        <v>1477</v>
      </c>
      <c r="E231" s="132">
        <v>2.1387</v>
      </c>
      <c r="F231" s="134">
        <v>1</v>
      </c>
      <c r="G231" s="134">
        <v>1</v>
      </c>
      <c r="H231" s="171">
        <f t="shared" si="12"/>
        <v>2.1387</v>
      </c>
      <c r="I231" s="174">
        <f t="shared" si="13"/>
        <v>2.1387</v>
      </c>
      <c r="J231" s="173">
        <f t="shared" si="14"/>
        <v>13309.13</v>
      </c>
      <c r="K231" s="175">
        <f t="shared" si="15"/>
        <v>13309.13</v>
      </c>
      <c r="L231" s="134">
        <v>8.7899999999999991</v>
      </c>
      <c r="M231" s="132" t="s">
        <v>1008</v>
      </c>
      <c r="N231" s="132" t="s">
        <v>1007</v>
      </c>
      <c r="O231" s="132" t="s">
        <v>1392</v>
      </c>
    </row>
    <row r="232" spans="1:15" s="131" customFormat="1" x14ac:dyDescent="0.25">
      <c r="A232" s="132"/>
      <c r="B232" s="132" t="s">
        <v>1048</v>
      </c>
      <c r="C232" s="133">
        <v>135</v>
      </c>
      <c r="D232" s="132" t="s">
        <v>1478</v>
      </c>
      <c r="E232" s="132">
        <v>0.63149999999999995</v>
      </c>
      <c r="F232" s="134">
        <v>1</v>
      </c>
      <c r="G232" s="134">
        <v>1</v>
      </c>
      <c r="H232" s="171">
        <f t="shared" si="12"/>
        <v>0.63149999999999995</v>
      </c>
      <c r="I232" s="174">
        <f t="shared" si="13"/>
        <v>0.63149999999999995</v>
      </c>
      <c r="J232" s="173">
        <f t="shared" si="14"/>
        <v>3929.82</v>
      </c>
      <c r="K232" s="175">
        <f t="shared" si="15"/>
        <v>3929.82</v>
      </c>
      <c r="L232" s="134">
        <v>2.83</v>
      </c>
      <c r="M232" s="132" t="s">
        <v>1008</v>
      </c>
      <c r="N232" s="132" t="s">
        <v>1007</v>
      </c>
      <c r="O232" s="132" t="s">
        <v>1392</v>
      </c>
    </row>
    <row r="233" spans="1:15" s="131" customFormat="1" x14ac:dyDescent="0.25">
      <c r="A233" s="132"/>
      <c r="B233" s="132" t="s">
        <v>1047</v>
      </c>
      <c r="C233" s="133">
        <v>135</v>
      </c>
      <c r="D233" s="132" t="s">
        <v>1478</v>
      </c>
      <c r="E233" s="132">
        <v>0.80520000000000003</v>
      </c>
      <c r="F233" s="134">
        <v>1</v>
      </c>
      <c r="G233" s="134">
        <v>1</v>
      </c>
      <c r="H233" s="171">
        <f t="shared" si="12"/>
        <v>0.80520000000000003</v>
      </c>
      <c r="I233" s="174">
        <f t="shared" si="13"/>
        <v>0.80520000000000003</v>
      </c>
      <c r="J233" s="173">
        <f t="shared" si="14"/>
        <v>5010.76</v>
      </c>
      <c r="K233" s="175">
        <f t="shared" si="15"/>
        <v>5010.76</v>
      </c>
      <c r="L233" s="134">
        <v>3.68</v>
      </c>
      <c r="M233" s="132" t="s">
        <v>1008</v>
      </c>
      <c r="N233" s="132" t="s">
        <v>1007</v>
      </c>
      <c r="O233" s="132" t="s">
        <v>1392</v>
      </c>
    </row>
    <row r="234" spans="1:15" s="131" customFormat="1" x14ac:dyDescent="0.25">
      <c r="A234" s="132"/>
      <c r="B234" s="132" t="s">
        <v>1046</v>
      </c>
      <c r="C234" s="133">
        <v>135</v>
      </c>
      <c r="D234" s="132" t="s">
        <v>1478</v>
      </c>
      <c r="E234" s="132">
        <v>1.1559999999999999</v>
      </c>
      <c r="F234" s="134">
        <v>1</v>
      </c>
      <c r="G234" s="134">
        <v>1</v>
      </c>
      <c r="H234" s="171">
        <f t="shared" si="12"/>
        <v>1.1559999999999999</v>
      </c>
      <c r="I234" s="174">
        <f t="shared" si="13"/>
        <v>1.1559999999999999</v>
      </c>
      <c r="J234" s="173">
        <f t="shared" si="14"/>
        <v>7193.79</v>
      </c>
      <c r="K234" s="175">
        <f t="shared" si="15"/>
        <v>7193.79</v>
      </c>
      <c r="L234" s="134">
        <v>5.68</v>
      </c>
      <c r="M234" s="132" t="s">
        <v>1008</v>
      </c>
      <c r="N234" s="132" t="s">
        <v>1007</v>
      </c>
      <c r="O234" s="132" t="s">
        <v>1392</v>
      </c>
    </row>
    <row r="235" spans="1:15" s="131" customFormat="1" x14ac:dyDescent="0.25">
      <c r="A235" s="132"/>
      <c r="B235" s="132" t="s">
        <v>1045</v>
      </c>
      <c r="C235" s="133">
        <v>135</v>
      </c>
      <c r="D235" s="132" t="s">
        <v>1478</v>
      </c>
      <c r="E235" s="132">
        <v>2.1139999999999999</v>
      </c>
      <c r="F235" s="134">
        <v>1</v>
      </c>
      <c r="G235" s="134">
        <v>1</v>
      </c>
      <c r="H235" s="171">
        <f t="shared" si="12"/>
        <v>2.1139999999999999</v>
      </c>
      <c r="I235" s="174">
        <f t="shared" si="13"/>
        <v>2.1139999999999999</v>
      </c>
      <c r="J235" s="173">
        <f t="shared" si="14"/>
        <v>13155.42</v>
      </c>
      <c r="K235" s="175">
        <f t="shared" si="15"/>
        <v>13155.42</v>
      </c>
      <c r="L235" s="134">
        <v>8.17</v>
      </c>
      <c r="M235" s="132" t="s">
        <v>1008</v>
      </c>
      <c r="N235" s="132" t="s">
        <v>1007</v>
      </c>
      <c r="O235" s="132" t="s">
        <v>1392</v>
      </c>
    </row>
    <row r="236" spans="1:15" s="131" customFormat="1" x14ac:dyDescent="0.25">
      <c r="A236" s="132"/>
      <c r="B236" s="132" t="s">
        <v>1044</v>
      </c>
      <c r="C236" s="133">
        <v>136</v>
      </c>
      <c r="D236" s="132" t="s">
        <v>1479</v>
      </c>
      <c r="E236" s="132">
        <v>0.58230000000000004</v>
      </c>
      <c r="F236" s="134">
        <v>1</v>
      </c>
      <c r="G236" s="134">
        <v>1</v>
      </c>
      <c r="H236" s="171">
        <f t="shared" si="12"/>
        <v>0.58230000000000004</v>
      </c>
      <c r="I236" s="174">
        <f t="shared" si="13"/>
        <v>0.58230000000000004</v>
      </c>
      <c r="J236" s="173">
        <f t="shared" si="14"/>
        <v>3623.65</v>
      </c>
      <c r="K236" s="175">
        <f t="shared" si="15"/>
        <v>3623.65</v>
      </c>
      <c r="L236" s="134">
        <v>3.25</v>
      </c>
      <c r="M236" s="132" t="s">
        <v>1008</v>
      </c>
      <c r="N236" s="132" t="s">
        <v>1007</v>
      </c>
      <c r="O236" s="132" t="s">
        <v>1392</v>
      </c>
    </row>
    <row r="237" spans="1:15" s="131" customFormat="1" x14ac:dyDescent="0.25">
      <c r="A237" s="132"/>
      <c r="B237" s="132" t="s">
        <v>1043</v>
      </c>
      <c r="C237" s="133">
        <v>136</v>
      </c>
      <c r="D237" s="132" t="s">
        <v>1479</v>
      </c>
      <c r="E237" s="132">
        <v>0.81759999999999999</v>
      </c>
      <c r="F237" s="134">
        <v>1</v>
      </c>
      <c r="G237" s="134">
        <v>1</v>
      </c>
      <c r="H237" s="171">
        <f t="shared" si="12"/>
        <v>0.81759999999999999</v>
      </c>
      <c r="I237" s="174">
        <f t="shared" si="13"/>
        <v>0.81759999999999999</v>
      </c>
      <c r="J237" s="173">
        <f t="shared" si="14"/>
        <v>5087.92</v>
      </c>
      <c r="K237" s="175">
        <f t="shared" si="15"/>
        <v>5087.92</v>
      </c>
      <c r="L237" s="134">
        <v>4.47</v>
      </c>
      <c r="M237" s="132" t="s">
        <v>1008</v>
      </c>
      <c r="N237" s="132" t="s">
        <v>1007</v>
      </c>
      <c r="O237" s="132" t="s">
        <v>1392</v>
      </c>
    </row>
    <row r="238" spans="1:15" s="131" customFormat="1" x14ac:dyDescent="0.25">
      <c r="A238" s="132"/>
      <c r="B238" s="132" t="s">
        <v>1042</v>
      </c>
      <c r="C238" s="133">
        <v>136</v>
      </c>
      <c r="D238" s="132" t="s">
        <v>1479</v>
      </c>
      <c r="E238" s="132">
        <v>1.3032999999999999</v>
      </c>
      <c r="F238" s="134">
        <v>1</v>
      </c>
      <c r="G238" s="134">
        <v>1</v>
      </c>
      <c r="H238" s="171">
        <f t="shared" si="12"/>
        <v>1.3032999999999999</v>
      </c>
      <c r="I238" s="174">
        <f t="shared" si="13"/>
        <v>1.3032999999999999</v>
      </c>
      <c r="J238" s="173">
        <f t="shared" si="14"/>
        <v>8110.44</v>
      </c>
      <c r="K238" s="175">
        <f t="shared" si="15"/>
        <v>8110.44</v>
      </c>
      <c r="L238" s="134">
        <v>6.94</v>
      </c>
      <c r="M238" s="132" t="s">
        <v>1008</v>
      </c>
      <c r="N238" s="132" t="s">
        <v>1007</v>
      </c>
      <c r="O238" s="132" t="s">
        <v>1392</v>
      </c>
    </row>
    <row r="239" spans="1:15" s="131" customFormat="1" x14ac:dyDescent="0.25">
      <c r="A239" s="132"/>
      <c r="B239" s="132" t="s">
        <v>1041</v>
      </c>
      <c r="C239" s="133">
        <v>136</v>
      </c>
      <c r="D239" s="132" t="s">
        <v>1479</v>
      </c>
      <c r="E239" s="132">
        <v>2.1762000000000001</v>
      </c>
      <c r="F239" s="134">
        <v>1</v>
      </c>
      <c r="G239" s="134">
        <v>1</v>
      </c>
      <c r="H239" s="171">
        <f t="shared" si="12"/>
        <v>2.1762000000000001</v>
      </c>
      <c r="I239" s="174">
        <f t="shared" si="13"/>
        <v>2.1762000000000001</v>
      </c>
      <c r="J239" s="173">
        <f t="shared" si="14"/>
        <v>13542.49</v>
      </c>
      <c r="K239" s="175">
        <f t="shared" si="15"/>
        <v>13542.49</v>
      </c>
      <c r="L239" s="134">
        <v>9.8699999999999992</v>
      </c>
      <c r="M239" s="132" t="s">
        <v>1008</v>
      </c>
      <c r="N239" s="132" t="s">
        <v>1007</v>
      </c>
      <c r="O239" s="132" t="s">
        <v>1392</v>
      </c>
    </row>
    <row r="240" spans="1:15" s="131" customFormat="1" ht="27" x14ac:dyDescent="0.25">
      <c r="A240" s="132"/>
      <c r="B240" s="132" t="s">
        <v>1040</v>
      </c>
      <c r="C240" s="133">
        <v>137</v>
      </c>
      <c r="D240" s="132" t="s">
        <v>1480</v>
      </c>
      <c r="E240" s="132">
        <v>0.64690000000000003</v>
      </c>
      <c r="F240" s="134">
        <v>1</v>
      </c>
      <c r="G240" s="134">
        <v>1</v>
      </c>
      <c r="H240" s="171">
        <f t="shared" si="12"/>
        <v>0.64690000000000003</v>
      </c>
      <c r="I240" s="174">
        <f t="shared" si="13"/>
        <v>0.64690000000000003</v>
      </c>
      <c r="J240" s="173">
        <f t="shared" si="14"/>
        <v>4025.66</v>
      </c>
      <c r="K240" s="175">
        <f t="shared" si="15"/>
        <v>4025.66</v>
      </c>
      <c r="L240" s="134">
        <v>4.83</v>
      </c>
      <c r="M240" s="132" t="s">
        <v>1008</v>
      </c>
      <c r="N240" s="132" t="s">
        <v>1007</v>
      </c>
      <c r="O240" s="132" t="s">
        <v>1392</v>
      </c>
    </row>
    <row r="241" spans="1:15" s="131" customFormat="1" ht="27" x14ac:dyDescent="0.25">
      <c r="A241" s="132"/>
      <c r="B241" s="132" t="s">
        <v>1039</v>
      </c>
      <c r="C241" s="133">
        <v>137</v>
      </c>
      <c r="D241" s="132" t="s">
        <v>1480</v>
      </c>
      <c r="E241" s="132">
        <v>0.84960000000000002</v>
      </c>
      <c r="F241" s="134">
        <v>1</v>
      </c>
      <c r="G241" s="134">
        <v>1</v>
      </c>
      <c r="H241" s="171">
        <f t="shared" si="12"/>
        <v>0.84960000000000002</v>
      </c>
      <c r="I241" s="174">
        <f t="shared" si="13"/>
        <v>0.84960000000000002</v>
      </c>
      <c r="J241" s="173">
        <f t="shared" si="14"/>
        <v>5287.06</v>
      </c>
      <c r="K241" s="175">
        <f t="shared" si="15"/>
        <v>5287.06</v>
      </c>
      <c r="L241" s="134">
        <v>5.57</v>
      </c>
      <c r="M241" s="132" t="s">
        <v>1008</v>
      </c>
      <c r="N241" s="132" t="s">
        <v>1007</v>
      </c>
      <c r="O241" s="132" t="s">
        <v>1392</v>
      </c>
    </row>
    <row r="242" spans="1:15" s="131" customFormat="1" ht="27" x14ac:dyDescent="0.25">
      <c r="A242" s="132"/>
      <c r="B242" s="132" t="s">
        <v>1038</v>
      </c>
      <c r="C242" s="133">
        <v>137</v>
      </c>
      <c r="D242" s="132" t="s">
        <v>1480</v>
      </c>
      <c r="E242" s="132">
        <v>1.2576000000000001</v>
      </c>
      <c r="F242" s="134">
        <v>1</v>
      </c>
      <c r="G242" s="134">
        <v>1</v>
      </c>
      <c r="H242" s="171">
        <f t="shared" si="12"/>
        <v>1.2576000000000001</v>
      </c>
      <c r="I242" s="174">
        <f t="shared" si="13"/>
        <v>1.2576000000000001</v>
      </c>
      <c r="J242" s="173">
        <f t="shared" si="14"/>
        <v>7826.04</v>
      </c>
      <c r="K242" s="175">
        <f t="shared" si="15"/>
        <v>7826.04</v>
      </c>
      <c r="L242" s="134">
        <v>7.3</v>
      </c>
      <c r="M242" s="132" t="s">
        <v>1008</v>
      </c>
      <c r="N242" s="132" t="s">
        <v>1007</v>
      </c>
      <c r="O242" s="132" t="s">
        <v>1392</v>
      </c>
    </row>
    <row r="243" spans="1:15" s="131" customFormat="1" ht="27" x14ac:dyDescent="0.25">
      <c r="A243" s="132"/>
      <c r="B243" s="132" t="s">
        <v>1037</v>
      </c>
      <c r="C243" s="133">
        <v>137</v>
      </c>
      <c r="D243" s="132" t="s">
        <v>1480</v>
      </c>
      <c r="E243" s="132">
        <v>2.1067</v>
      </c>
      <c r="F243" s="134">
        <v>1</v>
      </c>
      <c r="G243" s="134">
        <v>1</v>
      </c>
      <c r="H243" s="171">
        <f t="shared" si="12"/>
        <v>2.1067</v>
      </c>
      <c r="I243" s="174">
        <f t="shared" si="13"/>
        <v>2.1067</v>
      </c>
      <c r="J243" s="173">
        <f t="shared" si="14"/>
        <v>13109.99</v>
      </c>
      <c r="K243" s="175">
        <f t="shared" si="15"/>
        <v>13109.99</v>
      </c>
      <c r="L243" s="134">
        <v>10.02</v>
      </c>
      <c r="M243" s="132" t="s">
        <v>1008</v>
      </c>
      <c r="N243" s="132" t="s">
        <v>1007</v>
      </c>
      <c r="O243" s="132" t="s">
        <v>1392</v>
      </c>
    </row>
    <row r="244" spans="1:15" s="131" customFormat="1" x14ac:dyDescent="0.25">
      <c r="A244" s="132"/>
      <c r="B244" s="132" t="s">
        <v>1036</v>
      </c>
      <c r="C244" s="133">
        <v>138</v>
      </c>
      <c r="D244" s="132" t="s">
        <v>1481</v>
      </c>
      <c r="E244" s="132">
        <v>0.29320000000000002</v>
      </c>
      <c r="F244" s="134">
        <v>1</v>
      </c>
      <c r="G244" s="134">
        <v>1</v>
      </c>
      <c r="H244" s="171">
        <f t="shared" si="12"/>
        <v>0.29320000000000002</v>
      </c>
      <c r="I244" s="174">
        <f t="shared" si="13"/>
        <v>0.29320000000000002</v>
      </c>
      <c r="J244" s="173">
        <f t="shared" si="14"/>
        <v>1824.58</v>
      </c>
      <c r="K244" s="175">
        <f t="shared" si="15"/>
        <v>1824.58</v>
      </c>
      <c r="L244" s="134">
        <v>2.35</v>
      </c>
      <c r="M244" s="132" t="s">
        <v>1008</v>
      </c>
      <c r="N244" s="132" t="s">
        <v>1007</v>
      </c>
      <c r="O244" s="132" t="s">
        <v>1392</v>
      </c>
    </row>
    <row r="245" spans="1:15" s="131" customFormat="1" x14ac:dyDescent="0.25">
      <c r="A245" s="132"/>
      <c r="B245" s="132" t="s">
        <v>1035</v>
      </c>
      <c r="C245" s="133">
        <v>138</v>
      </c>
      <c r="D245" s="132" t="s">
        <v>1481</v>
      </c>
      <c r="E245" s="132">
        <v>0.3881</v>
      </c>
      <c r="F245" s="134">
        <v>1</v>
      </c>
      <c r="G245" s="134">
        <v>1</v>
      </c>
      <c r="H245" s="171">
        <f t="shared" si="12"/>
        <v>0.3881</v>
      </c>
      <c r="I245" s="174">
        <f t="shared" si="13"/>
        <v>0.3881</v>
      </c>
      <c r="J245" s="173">
        <f t="shared" si="14"/>
        <v>2415.15</v>
      </c>
      <c r="K245" s="175">
        <f t="shared" si="15"/>
        <v>2415.15</v>
      </c>
      <c r="L245" s="134">
        <v>3.1</v>
      </c>
      <c r="M245" s="132" t="s">
        <v>1008</v>
      </c>
      <c r="N245" s="132" t="s">
        <v>1007</v>
      </c>
      <c r="O245" s="132" t="s">
        <v>1392</v>
      </c>
    </row>
    <row r="246" spans="1:15" s="131" customFormat="1" x14ac:dyDescent="0.25">
      <c r="A246" s="132"/>
      <c r="B246" s="132" t="s">
        <v>1034</v>
      </c>
      <c r="C246" s="133">
        <v>138</v>
      </c>
      <c r="D246" s="132" t="s">
        <v>1481</v>
      </c>
      <c r="E246" s="132">
        <v>0.94259999999999999</v>
      </c>
      <c r="F246" s="134">
        <v>1</v>
      </c>
      <c r="G246" s="134">
        <v>1</v>
      </c>
      <c r="H246" s="171">
        <f t="shared" si="12"/>
        <v>0.94259999999999999</v>
      </c>
      <c r="I246" s="174">
        <f t="shared" si="13"/>
        <v>0.94259999999999999</v>
      </c>
      <c r="J246" s="173">
        <f t="shared" si="14"/>
        <v>5865.8</v>
      </c>
      <c r="K246" s="175">
        <f t="shared" si="15"/>
        <v>5865.8</v>
      </c>
      <c r="L246" s="134">
        <v>5.39</v>
      </c>
      <c r="M246" s="132" t="s">
        <v>1008</v>
      </c>
      <c r="N246" s="132" t="s">
        <v>1007</v>
      </c>
      <c r="O246" s="132" t="s">
        <v>1392</v>
      </c>
    </row>
    <row r="247" spans="1:15" s="131" customFormat="1" x14ac:dyDescent="0.25">
      <c r="A247" s="132"/>
      <c r="B247" s="132" t="s">
        <v>1033</v>
      </c>
      <c r="C247" s="133">
        <v>138</v>
      </c>
      <c r="D247" s="132" t="s">
        <v>1481</v>
      </c>
      <c r="E247" s="132">
        <v>2.073</v>
      </c>
      <c r="F247" s="134">
        <v>1</v>
      </c>
      <c r="G247" s="134">
        <v>1</v>
      </c>
      <c r="H247" s="171">
        <f t="shared" si="12"/>
        <v>2.073</v>
      </c>
      <c r="I247" s="174">
        <f t="shared" si="13"/>
        <v>2.073</v>
      </c>
      <c r="J247" s="173">
        <f t="shared" si="14"/>
        <v>12900.28</v>
      </c>
      <c r="K247" s="175">
        <f t="shared" si="15"/>
        <v>12900.28</v>
      </c>
      <c r="L247" s="134">
        <v>8.3800000000000008</v>
      </c>
      <c r="M247" s="132" t="s">
        <v>1008</v>
      </c>
      <c r="N247" s="132" t="s">
        <v>1007</v>
      </c>
      <c r="O247" s="132" t="s">
        <v>1392</v>
      </c>
    </row>
    <row r="248" spans="1:15" s="131" customFormat="1" x14ac:dyDescent="0.25">
      <c r="A248" s="132"/>
      <c r="B248" s="132" t="s">
        <v>1032</v>
      </c>
      <c r="C248" s="133">
        <v>139</v>
      </c>
      <c r="D248" s="132" t="s">
        <v>1482</v>
      </c>
      <c r="E248" s="132">
        <v>0.3886</v>
      </c>
      <c r="F248" s="134">
        <v>1</v>
      </c>
      <c r="G248" s="134">
        <v>1</v>
      </c>
      <c r="H248" s="171">
        <f t="shared" si="12"/>
        <v>0.3886</v>
      </c>
      <c r="I248" s="174">
        <f t="shared" si="13"/>
        <v>0.3886</v>
      </c>
      <c r="J248" s="173">
        <f t="shared" si="14"/>
        <v>2418.2600000000002</v>
      </c>
      <c r="K248" s="175">
        <f t="shared" si="15"/>
        <v>2418.2600000000002</v>
      </c>
      <c r="L248" s="134">
        <v>2.72</v>
      </c>
      <c r="M248" s="132" t="s">
        <v>1008</v>
      </c>
      <c r="N248" s="132" t="s">
        <v>1007</v>
      </c>
      <c r="O248" s="132" t="s">
        <v>1392</v>
      </c>
    </row>
    <row r="249" spans="1:15" s="131" customFormat="1" x14ac:dyDescent="0.25">
      <c r="A249" s="132"/>
      <c r="B249" s="132" t="s">
        <v>1031</v>
      </c>
      <c r="C249" s="133">
        <v>139</v>
      </c>
      <c r="D249" s="132" t="s">
        <v>1482</v>
      </c>
      <c r="E249" s="132">
        <v>0.57730000000000004</v>
      </c>
      <c r="F249" s="134">
        <v>1</v>
      </c>
      <c r="G249" s="134">
        <v>1</v>
      </c>
      <c r="H249" s="171">
        <f t="shared" si="12"/>
        <v>0.57730000000000004</v>
      </c>
      <c r="I249" s="174">
        <f t="shared" si="13"/>
        <v>0.57730000000000004</v>
      </c>
      <c r="J249" s="173">
        <f t="shared" si="14"/>
        <v>3592.54</v>
      </c>
      <c r="K249" s="175">
        <f t="shared" si="15"/>
        <v>3592.54</v>
      </c>
      <c r="L249" s="134">
        <v>3.81</v>
      </c>
      <c r="M249" s="132" t="s">
        <v>1008</v>
      </c>
      <c r="N249" s="132" t="s">
        <v>1007</v>
      </c>
      <c r="O249" s="132" t="s">
        <v>1392</v>
      </c>
    </row>
    <row r="250" spans="1:15" s="131" customFormat="1" x14ac:dyDescent="0.25">
      <c r="A250" s="132"/>
      <c r="B250" s="132" t="s">
        <v>1030</v>
      </c>
      <c r="C250" s="133">
        <v>139</v>
      </c>
      <c r="D250" s="132" t="s">
        <v>1482</v>
      </c>
      <c r="E250" s="132">
        <v>0.89370000000000005</v>
      </c>
      <c r="F250" s="134">
        <v>1</v>
      </c>
      <c r="G250" s="134">
        <v>1</v>
      </c>
      <c r="H250" s="171">
        <f t="shared" si="12"/>
        <v>0.89370000000000005</v>
      </c>
      <c r="I250" s="174">
        <f t="shared" si="13"/>
        <v>0.89370000000000005</v>
      </c>
      <c r="J250" s="173">
        <f t="shared" si="14"/>
        <v>5561.5</v>
      </c>
      <c r="K250" s="175">
        <f t="shared" si="15"/>
        <v>5561.5</v>
      </c>
      <c r="L250" s="134">
        <v>5.47</v>
      </c>
      <c r="M250" s="132" t="s">
        <v>1008</v>
      </c>
      <c r="N250" s="132" t="s">
        <v>1007</v>
      </c>
      <c r="O250" s="132" t="s">
        <v>1392</v>
      </c>
    </row>
    <row r="251" spans="1:15" s="131" customFormat="1" x14ac:dyDescent="0.25">
      <c r="A251" s="132"/>
      <c r="B251" s="132" t="s">
        <v>1029</v>
      </c>
      <c r="C251" s="133">
        <v>139</v>
      </c>
      <c r="D251" s="132" t="s">
        <v>1482</v>
      </c>
      <c r="E251" s="132">
        <v>1.7342</v>
      </c>
      <c r="F251" s="134">
        <v>1</v>
      </c>
      <c r="G251" s="134">
        <v>1</v>
      </c>
      <c r="H251" s="171">
        <f t="shared" si="12"/>
        <v>1.7342</v>
      </c>
      <c r="I251" s="174">
        <f t="shared" si="13"/>
        <v>1.7342</v>
      </c>
      <c r="J251" s="173">
        <f t="shared" si="14"/>
        <v>10791.93</v>
      </c>
      <c r="K251" s="175">
        <f t="shared" si="15"/>
        <v>10791.93</v>
      </c>
      <c r="L251" s="134">
        <v>8.2799999999999994</v>
      </c>
      <c r="M251" s="132" t="s">
        <v>1008</v>
      </c>
      <c r="N251" s="132" t="s">
        <v>1007</v>
      </c>
      <c r="O251" s="132" t="s">
        <v>1392</v>
      </c>
    </row>
    <row r="252" spans="1:15" s="131" customFormat="1" x14ac:dyDescent="0.25">
      <c r="A252" s="132"/>
      <c r="B252" s="132" t="s">
        <v>1028</v>
      </c>
      <c r="C252" s="133">
        <v>140</v>
      </c>
      <c r="D252" s="132" t="s">
        <v>1483</v>
      </c>
      <c r="E252" s="132">
        <v>0.49330000000000002</v>
      </c>
      <c r="F252" s="134">
        <v>1</v>
      </c>
      <c r="G252" s="134">
        <v>1</v>
      </c>
      <c r="H252" s="171">
        <f t="shared" si="12"/>
        <v>0.49330000000000002</v>
      </c>
      <c r="I252" s="174">
        <f t="shared" si="13"/>
        <v>0.49330000000000002</v>
      </c>
      <c r="J252" s="173">
        <f t="shared" si="14"/>
        <v>3069.81</v>
      </c>
      <c r="K252" s="175">
        <f t="shared" si="15"/>
        <v>3069.81</v>
      </c>
      <c r="L252" s="134">
        <v>3.25</v>
      </c>
      <c r="M252" s="132" t="s">
        <v>1008</v>
      </c>
      <c r="N252" s="132" t="s">
        <v>1007</v>
      </c>
      <c r="O252" s="132" t="s">
        <v>1392</v>
      </c>
    </row>
    <row r="253" spans="1:15" s="131" customFormat="1" x14ac:dyDescent="0.25">
      <c r="A253" s="132"/>
      <c r="B253" s="132" t="s">
        <v>1027</v>
      </c>
      <c r="C253" s="133">
        <v>140</v>
      </c>
      <c r="D253" s="132" t="s">
        <v>1483</v>
      </c>
      <c r="E253" s="132">
        <v>0.61850000000000005</v>
      </c>
      <c r="F253" s="134">
        <v>1</v>
      </c>
      <c r="G253" s="134">
        <v>1</v>
      </c>
      <c r="H253" s="171">
        <f t="shared" si="12"/>
        <v>0.61850000000000005</v>
      </c>
      <c r="I253" s="174">
        <f t="shared" si="13"/>
        <v>0.61850000000000005</v>
      </c>
      <c r="J253" s="173">
        <f t="shared" si="14"/>
        <v>3848.93</v>
      </c>
      <c r="K253" s="175">
        <f t="shared" si="15"/>
        <v>3848.93</v>
      </c>
      <c r="L253" s="134">
        <v>3.98</v>
      </c>
      <c r="M253" s="132" t="s">
        <v>1008</v>
      </c>
      <c r="N253" s="132" t="s">
        <v>1007</v>
      </c>
      <c r="O253" s="132" t="s">
        <v>1392</v>
      </c>
    </row>
    <row r="254" spans="1:15" s="131" customFormat="1" x14ac:dyDescent="0.25">
      <c r="A254" s="132"/>
      <c r="B254" s="132" t="s">
        <v>1026</v>
      </c>
      <c r="C254" s="133">
        <v>140</v>
      </c>
      <c r="D254" s="132" t="s">
        <v>1483</v>
      </c>
      <c r="E254" s="132">
        <v>0.84650000000000003</v>
      </c>
      <c r="F254" s="134">
        <v>1</v>
      </c>
      <c r="G254" s="134">
        <v>1</v>
      </c>
      <c r="H254" s="171">
        <f t="shared" si="12"/>
        <v>0.84650000000000003</v>
      </c>
      <c r="I254" s="174">
        <f t="shared" si="13"/>
        <v>0.84650000000000003</v>
      </c>
      <c r="J254" s="173">
        <f t="shared" si="14"/>
        <v>5267.77</v>
      </c>
      <c r="K254" s="175">
        <f t="shared" si="15"/>
        <v>5267.77</v>
      </c>
      <c r="L254" s="134">
        <v>5.16</v>
      </c>
      <c r="M254" s="132" t="s">
        <v>1008</v>
      </c>
      <c r="N254" s="132" t="s">
        <v>1007</v>
      </c>
      <c r="O254" s="132" t="s">
        <v>1392</v>
      </c>
    </row>
    <row r="255" spans="1:15" s="131" customFormat="1" x14ac:dyDescent="0.25">
      <c r="A255" s="132"/>
      <c r="B255" s="132" t="s">
        <v>1025</v>
      </c>
      <c r="C255" s="133">
        <v>140</v>
      </c>
      <c r="D255" s="132" t="s">
        <v>1483</v>
      </c>
      <c r="E255" s="132">
        <v>1.6086</v>
      </c>
      <c r="F255" s="134">
        <v>1</v>
      </c>
      <c r="G255" s="134">
        <v>1</v>
      </c>
      <c r="H255" s="171">
        <f t="shared" si="12"/>
        <v>1.6086</v>
      </c>
      <c r="I255" s="174">
        <f t="shared" si="13"/>
        <v>1.6086</v>
      </c>
      <c r="J255" s="173">
        <f t="shared" si="14"/>
        <v>10010.32</v>
      </c>
      <c r="K255" s="175">
        <f t="shared" si="15"/>
        <v>10010.32</v>
      </c>
      <c r="L255" s="134">
        <v>8.34</v>
      </c>
      <c r="M255" s="132" t="s">
        <v>1008</v>
      </c>
      <c r="N255" s="132" t="s">
        <v>1007</v>
      </c>
      <c r="O255" s="132" t="s">
        <v>1392</v>
      </c>
    </row>
    <row r="256" spans="1:15" s="131" customFormat="1" x14ac:dyDescent="0.25">
      <c r="A256" s="132"/>
      <c r="B256" s="132" t="s">
        <v>1024</v>
      </c>
      <c r="C256" s="133">
        <v>141</v>
      </c>
      <c r="D256" s="132" t="s">
        <v>1484</v>
      </c>
      <c r="E256" s="132">
        <v>0.35060000000000002</v>
      </c>
      <c r="F256" s="134">
        <v>1</v>
      </c>
      <c r="G256" s="134">
        <v>1</v>
      </c>
      <c r="H256" s="171">
        <f t="shared" si="12"/>
        <v>0.35060000000000002</v>
      </c>
      <c r="I256" s="174">
        <f t="shared" si="13"/>
        <v>0.35060000000000002</v>
      </c>
      <c r="J256" s="173">
        <f t="shared" si="14"/>
        <v>2181.7800000000002</v>
      </c>
      <c r="K256" s="175">
        <f t="shared" si="15"/>
        <v>2181.7800000000002</v>
      </c>
      <c r="L256" s="134">
        <v>2.17</v>
      </c>
      <c r="M256" s="132" t="s">
        <v>1008</v>
      </c>
      <c r="N256" s="132" t="s">
        <v>1007</v>
      </c>
      <c r="O256" s="132" t="s">
        <v>1392</v>
      </c>
    </row>
    <row r="257" spans="1:15" s="131" customFormat="1" x14ac:dyDescent="0.25">
      <c r="A257" s="132"/>
      <c r="B257" s="132" t="s">
        <v>1023</v>
      </c>
      <c r="C257" s="133">
        <v>141</v>
      </c>
      <c r="D257" s="132" t="s">
        <v>1484</v>
      </c>
      <c r="E257" s="132">
        <v>0.49459999999999998</v>
      </c>
      <c r="F257" s="134">
        <v>1</v>
      </c>
      <c r="G257" s="134">
        <v>1</v>
      </c>
      <c r="H257" s="171">
        <f t="shared" si="12"/>
        <v>0.49459999999999998</v>
      </c>
      <c r="I257" s="174">
        <f t="shared" si="13"/>
        <v>0.49459999999999998</v>
      </c>
      <c r="J257" s="173">
        <f t="shared" si="14"/>
        <v>3077.9</v>
      </c>
      <c r="K257" s="175">
        <f t="shared" si="15"/>
        <v>3077.9</v>
      </c>
      <c r="L257" s="134">
        <v>3.03</v>
      </c>
      <c r="M257" s="132" t="s">
        <v>1008</v>
      </c>
      <c r="N257" s="132" t="s">
        <v>1007</v>
      </c>
      <c r="O257" s="132" t="s">
        <v>1392</v>
      </c>
    </row>
    <row r="258" spans="1:15" s="131" customFormat="1" x14ac:dyDescent="0.25">
      <c r="A258" s="132"/>
      <c r="B258" s="132" t="s">
        <v>1022</v>
      </c>
      <c r="C258" s="133">
        <v>141</v>
      </c>
      <c r="D258" s="132" t="s">
        <v>1484</v>
      </c>
      <c r="E258" s="132">
        <v>0.74639999999999995</v>
      </c>
      <c r="F258" s="134">
        <v>1</v>
      </c>
      <c r="G258" s="134">
        <v>1</v>
      </c>
      <c r="H258" s="171">
        <f t="shared" si="12"/>
        <v>0.74639999999999995</v>
      </c>
      <c r="I258" s="174">
        <f t="shared" si="13"/>
        <v>0.74639999999999995</v>
      </c>
      <c r="J258" s="173">
        <f t="shared" si="14"/>
        <v>4644.8500000000004</v>
      </c>
      <c r="K258" s="175">
        <f t="shared" si="15"/>
        <v>4644.8500000000004</v>
      </c>
      <c r="L258" s="134">
        <v>4.4000000000000004</v>
      </c>
      <c r="M258" s="132" t="s">
        <v>1008</v>
      </c>
      <c r="N258" s="132" t="s">
        <v>1007</v>
      </c>
      <c r="O258" s="132" t="s">
        <v>1392</v>
      </c>
    </row>
    <row r="259" spans="1:15" s="131" customFormat="1" x14ac:dyDescent="0.25">
      <c r="A259" s="132"/>
      <c r="B259" s="132" t="s">
        <v>1021</v>
      </c>
      <c r="C259" s="133">
        <v>141</v>
      </c>
      <c r="D259" s="132" t="s">
        <v>1484</v>
      </c>
      <c r="E259" s="132">
        <v>1.4218</v>
      </c>
      <c r="F259" s="134">
        <v>1</v>
      </c>
      <c r="G259" s="134">
        <v>1</v>
      </c>
      <c r="H259" s="171">
        <f t="shared" si="12"/>
        <v>1.4218</v>
      </c>
      <c r="I259" s="174">
        <f t="shared" si="13"/>
        <v>1.4218</v>
      </c>
      <c r="J259" s="173">
        <f t="shared" si="14"/>
        <v>8847.86</v>
      </c>
      <c r="K259" s="175">
        <f t="shared" si="15"/>
        <v>8847.86</v>
      </c>
      <c r="L259" s="134">
        <v>5.89</v>
      </c>
      <c r="M259" s="132" t="s">
        <v>1008</v>
      </c>
      <c r="N259" s="132" t="s">
        <v>1007</v>
      </c>
      <c r="O259" s="132" t="s">
        <v>1392</v>
      </c>
    </row>
    <row r="260" spans="1:15" s="131" customFormat="1" x14ac:dyDescent="0.25">
      <c r="A260" s="132"/>
      <c r="B260" s="132" t="s">
        <v>1020</v>
      </c>
      <c r="C260" s="133">
        <v>142</v>
      </c>
      <c r="D260" s="132" t="s">
        <v>1485</v>
      </c>
      <c r="E260" s="132">
        <v>0.64239999999999997</v>
      </c>
      <c r="F260" s="134">
        <v>1</v>
      </c>
      <c r="G260" s="134">
        <v>1</v>
      </c>
      <c r="H260" s="171">
        <f t="shared" si="12"/>
        <v>0.64239999999999997</v>
      </c>
      <c r="I260" s="174">
        <f t="shared" si="13"/>
        <v>0.64239999999999997</v>
      </c>
      <c r="J260" s="173">
        <f t="shared" si="14"/>
        <v>3997.66</v>
      </c>
      <c r="K260" s="175">
        <f t="shared" si="15"/>
        <v>3997.66</v>
      </c>
      <c r="L260" s="134">
        <v>3.36</v>
      </c>
      <c r="M260" s="132" t="s">
        <v>1008</v>
      </c>
      <c r="N260" s="132" t="s">
        <v>1007</v>
      </c>
      <c r="O260" s="132" t="s">
        <v>1392</v>
      </c>
    </row>
    <row r="261" spans="1:15" s="131" customFormat="1" x14ac:dyDescent="0.25">
      <c r="A261" s="132"/>
      <c r="B261" s="132" t="s">
        <v>1019</v>
      </c>
      <c r="C261" s="133">
        <v>142</v>
      </c>
      <c r="D261" s="132" t="s">
        <v>1485</v>
      </c>
      <c r="E261" s="132">
        <v>0.77669999999999995</v>
      </c>
      <c r="F261" s="134">
        <v>1</v>
      </c>
      <c r="G261" s="134">
        <v>1</v>
      </c>
      <c r="H261" s="171">
        <f t="shared" si="12"/>
        <v>0.77669999999999995</v>
      </c>
      <c r="I261" s="174">
        <f t="shared" si="13"/>
        <v>0.77669999999999995</v>
      </c>
      <c r="J261" s="173">
        <f t="shared" si="14"/>
        <v>4833.3999999999996</v>
      </c>
      <c r="K261" s="175">
        <f t="shared" si="15"/>
        <v>4833.3999999999996</v>
      </c>
      <c r="L261" s="134">
        <v>4.37</v>
      </c>
      <c r="M261" s="132" t="s">
        <v>1008</v>
      </c>
      <c r="N261" s="132" t="s">
        <v>1007</v>
      </c>
      <c r="O261" s="132" t="s">
        <v>1392</v>
      </c>
    </row>
    <row r="262" spans="1:15" s="131" customFormat="1" x14ac:dyDescent="0.25">
      <c r="A262" s="132"/>
      <c r="B262" s="132" t="s">
        <v>1018</v>
      </c>
      <c r="C262" s="133">
        <v>142</v>
      </c>
      <c r="D262" s="132" t="s">
        <v>1485</v>
      </c>
      <c r="E262" s="132">
        <v>1.0727</v>
      </c>
      <c r="F262" s="134">
        <v>1</v>
      </c>
      <c r="G262" s="134">
        <v>1</v>
      </c>
      <c r="H262" s="171">
        <f t="shared" si="12"/>
        <v>1.0727</v>
      </c>
      <c r="I262" s="174">
        <f t="shared" si="13"/>
        <v>1.0727</v>
      </c>
      <c r="J262" s="173">
        <f t="shared" si="14"/>
        <v>6675.41</v>
      </c>
      <c r="K262" s="175">
        <f t="shared" si="15"/>
        <v>6675.41</v>
      </c>
      <c r="L262" s="134">
        <v>6.08</v>
      </c>
      <c r="M262" s="132" t="s">
        <v>1008</v>
      </c>
      <c r="N262" s="132" t="s">
        <v>1007</v>
      </c>
      <c r="O262" s="132" t="s">
        <v>1392</v>
      </c>
    </row>
    <row r="263" spans="1:15" s="131" customFormat="1" x14ac:dyDescent="0.25">
      <c r="A263" s="132"/>
      <c r="B263" s="132" t="s">
        <v>1017</v>
      </c>
      <c r="C263" s="133">
        <v>142</v>
      </c>
      <c r="D263" s="132" t="s">
        <v>1485</v>
      </c>
      <c r="E263" s="132">
        <v>1.9514</v>
      </c>
      <c r="F263" s="134">
        <v>1</v>
      </c>
      <c r="G263" s="134">
        <v>1</v>
      </c>
      <c r="H263" s="171">
        <f t="shared" si="12"/>
        <v>1.9514</v>
      </c>
      <c r="I263" s="174">
        <f t="shared" si="13"/>
        <v>1.9514</v>
      </c>
      <c r="J263" s="173">
        <f t="shared" si="14"/>
        <v>12143.56</v>
      </c>
      <c r="K263" s="175">
        <f t="shared" si="15"/>
        <v>12143.56</v>
      </c>
      <c r="L263" s="134">
        <v>9.48</v>
      </c>
      <c r="M263" s="132" t="s">
        <v>1008</v>
      </c>
      <c r="N263" s="132" t="s">
        <v>1007</v>
      </c>
      <c r="O263" s="132" t="s">
        <v>1392</v>
      </c>
    </row>
    <row r="264" spans="1:15" s="131" customFormat="1" ht="27" x14ac:dyDescent="0.25">
      <c r="A264" s="132"/>
      <c r="B264" s="132" t="s">
        <v>1016</v>
      </c>
      <c r="C264" s="133">
        <v>143</v>
      </c>
      <c r="D264" s="132" t="s">
        <v>1486</v>
      </c>
      <c r="E264" s="132">
        <v>0.43219999999999997</v>
      </c>
      <c r="F264" s="134">
        <v>1</v>
      </c>
      <c r="G264" s="134">
        <v>1</v>
      </c>
      <c r="H264" s="171">
        <f t="shared" si="12"/>
        <v>0.43219999999999997</v>
      </c>
      <c r="I264" s="174">
        <f t="shared" si="13"/>
        <v>0.43219999999999997</v>
      </c>
      <c r="J264" s="173">
        <f t="shared" si="14"/>
        <v>2689.58</v>
      </c>
      <c r="K264" s="175">
        <f t="shared" si="15"/>
        <v>2689.58</v>
      </c>
      <c r="L264" s="134">
        <v>2.93</v>
      </c>
      <c r="M264" s="132" t="s">
        <v>1008</v>
      </c>
      <c r="N264" s="132" t="s">
        <v>1007</v>
      </c>
      <c r="O264" s="132" t="s">
        <v>1392</v>
      </c>
    </row>
    <row r="265" spans="1:15" s="131" customFormat="1" ht="27" x14ac:dyDescent="0.25">
      <c r="A265" s="132"/>
      <c r="B265" s="132" t="s">
        <v>1015</v>
      </c>
      <c r="C265" s="133">
        <v>143</v>
      </c>
      <c r="D265" s="132" t="s">
        <v>1486</v>
      </c>
      <c r="E265" s="132">
        <v>0.67610000000000003</v>
      </c>
      <c r="F265" s="134">
        <v>1</v>
      </c>
      <c r="G265" s="134">
        <v>1</v>
      </c>
      <c r="H265" s="171">
        <f t="shared" si="12"/>
        <v>0.67610000000000003</v>
      </c>
      <c r="I265" s="174">
        <f t="shared" si="13"/>
        <v>0.67610000000000003</v>
      </c>
      <c r="J265" s="173">
        <f t="shared" si="14"/>
        <v>4207.37</v>
      </c>
      <c r="K265" s="175">
        <f t="shared" si="15"/>
        <v>4207.37</v>
      </c>
      <c r="L265" s="134">
        <v>3.85</v>
      </c>
      <c r="M265" s="132" t="s">
        <v>1008</v>
      </c>
      <c r="N265" s="132" t="s">
        <v>1007</v>
      </c>
      <c r="O265" s="132" t="s">
        <v>1392</v>
      </c>
    </row>
    <row r="266" spans="1:15" s="131" customFormat="1" ht="27" x14ac:dyDescent="0.25">
      <c r="A266" s="132"/>
      <c r="B266" s="132" t="s">
        <v>1014</v>
      </c>
      <c r="C266" s="133">
        <v>143</v>
      </c>
      <c r="D266" s="132" t="s">
        <v>1486</v>
      </c>
      <c r="E266" s="132">
        <v>1.0927</v>
      </c>
      <c r="F266" s="134">
        <v>1</v>
      </c>
      <c r="G266" s="134">
        <v>1</v>
      </c>
      <c r="H266" s="171">
        <f t="shared" si="12"/>
        <v>1.0927</v>
      </c>
      <c r="I266" s="174">
        <f t="shared" si="13"/>
        <v>1.0927</v>
      </c>
      <c r="J266" s="173">
        <f t="shared" si="14"/>
        <v>6799.87</v>
      </c>
      <c r="K266" s="175">
        <f t="shared" si="15"/>
        <v>6799.87</v>
      </c>
      <c r="L266" s="134">
        <v>5.65</v>
      </c>
      <c r="M266" s="132" t="s">
        <v>1008</v>
      </c>
      <c r="N266" s="132" t="s">
        <v>1007</v>
      </c>
      <c r="O266" s="132" t="s">
        <v>1392</v>
      </c>
    </row>
    <row r="267" spans="1:15" s="131" customFormat="1" ht="27" x14ac:dyDescent="0.25">
      <c r="A267" s="132"/>
      <c r="B267" s="132" t="s">
        <v>1013</v>
      </c>
      <c r="C267" s="133">
        <v>143</v>
      </c>
      <c r="D267" s="132" t="s">
        <v>1486</v>
      </c>
      <c r="E267" s="132">
        <v>1.9282999999999999</v>
      </c>
      <c r="F267" s="134">
        <v>1</v>
      </c>
      <c r="G267" s="134">
        <v>1</v>
      </c>
      <c r="H267" s="171">
        <f t="shared" si="12"/>
        <v>1.9282999999999999</v>
      </c>
      <c r="I267" s="174">
        <f t="shared" si="13"/>
        <v>1.9282999999999999</v>
      </c>
      <c r="J267" s="173">
        <f t="shared" si="14"/>
        <v>11999.81</v>
      </c>
      <c r="K267" s="175">
        <f t="shared" si="15"/>
        <v>11999.81</v>
      </c>
      <c r="L267" s="134">
        <v>8.24</v>
      </c>
      <c r="M267" s="132" t="s">
        <v>1008</v>
      </c>
      <c r="N267" s="132" t="s">
        <v>1007</v>
      </c>
      <c r="O267" s="132" t="s">
        <v>1392</v>
      </c>
    </row>
    <row r="268" spans="1:15" s="131" customFormat="1" ht="27" x14ac:dyDescent="0.25">
      <c r="A268" s="132"/>
      <c r="B268" s="132" t="s">
        <v>1012</v>
      </c>
      <c r="C268" s="133">
        <v>144</v>
      </c>
      <c r="D268" s="132" t="s">
        <v>1487</v>
      </c>
      <c r="E268" s="132">
        <v>0.43459999999999999</v>
      </c>
      <c r="F268" s="134">
        <v>1</v>
      </c>
      <c r="G268" s="134">
        <v>1</v>
      </c>
      <c r="H268" s="171">
        <f t="shared" si="12"/>
        <v>0.43459999999999999</v>
      </c>
      <c r="I268" s="174">
        <f t="shared" si="13"/>
        <v>0.43459999999999999</v>
      </c>
      <c r="J268" s="173">
        <f t="shared" si="14"/>
        <v>2704.52</v>
      </c>
      <c r="K268" s="175">
        <f t="shared" si="15"/>
        <v>2704.52</v>
      </c>
      <c r="L268" s="134">
        <v>2.16</v>
      </c>
      <c r="M268" s="132" t="s">
        <v>1008</v>
      </c>
      <c r="N268" s="132" t="s">
        <v>1007</v>
      </c>
      <c r="O268" s="132" t="s">
        <v>1392</v>
      </c>
    </row>
    <row r="269" spans="1:15" s="131" customFormat="1" ht="27" x14ac:dyDescent="0.25">
      <c r="A269" s="132"/>
      <c r="B269" s="132" t="s">
        <v>1011</v>
      </c>
      <c r="C269" s="133">
        <v>144</v>
      </c>
      <c r="D269" s="132" t="s">
        <v>1487</v>
      </c>
      <c r="E269" s="132">
        <v>0.53139999999999998</v>
      </c>
      <c r="F269" s="134">
        <v>1</v>
      </c>
      <c r="G269" s="134">
        <v>1</v>
      </c>
      <c r="H269" s="171">
        <f t="shared" ref="H269:H332" si="16">ROUND(E269*F269,5)</f>
        <v>0.53139999999999998</v>
      </c>
      <c r="I269" s="174">
        <f t="shared" ref="I269:I332" si="17">ROUND(E269*G269,5)</f>
        <v>0.53139999999999998</v>
      </c>
      <c r="J269" s="173">
        <f t="shared" ref="J269:J332" si="18">ROUND(H269*6223,2)</f>
        <v>3306.9</v>
      </c>
      <c r="K269" s="175">
        <f t="shared" ref="K269:K332" si="19">ROUND(I269*6223,2)</f>
        <v>3306.9</v>
      </c>
      <c r="L269" s="134">
        <v>2.98</v>
      </c>
      <c r="M269" s="132" t="s">
        <v>1008</v>
      </c>
      <c r="N269" s="132" t="s">
        <v>1007</v>
      </c>
      <c r="O269" s="132" t="s">
        <v>1392</v>
      </c>
    </row>
    <row r="270" spans="1:15" s="131" customFormat="1" ht="27" x14ac:dyDescent="0.25">
      <c r="A270" s="132"/>
      <c r="B270" s="132" t="s">
        <v>1010</v>
      </c>
      <c r="C270" s="133">
        <v>144</v>
      </c>
      <c r="D270" s="132" t="s">
        <v>1487</v>
      </c>
      <c r="E270" s="132">
        <v>0.73089999999999999</v>
      </c>
      <c r="F270" s="134">
        <v>1</v>
      </c>
      <c r="G270" s="134">
        <v>1</v>
      </c>
      <c r="H270" s="171">
        <f t="shared" si="16"/>
        <v>0.73089999999999999</v>
      </c>
      <c r="I270" s="174">
        <f t="shared" si="17"/>
        <v>0.73089999999999999</v>
      </c>
      <c r="J270" s="173">
        <f t="shared" si="18"/>
        <v>4548.3900000000003</v>
      </c>
      <c r="K270" s="175">
        <f t="shared" si="19"/>
        <v>4548.3900000000003</v>
      </c>
      <c r="L270" s="134">
        <v>4.0999999999999996</v>
      </c>
      <c r="M270" s="132" t="s">
        <v>1008</v>
      </c>
      <c r="N270" s="132" t="s">
        <v>1007</v>
      </c>
      <c r="O270" s="132" t="s">
        <v>1392</v>
      </c>
    </row>
    <row r="271" spans="1:15" s="131" customFormat="1" ht="27" x14ac:dyDescent="0.25">
      <c r="A271" s="132"/>
      <c r="B271" s="132" t="s">
        <v>1009</v>
      </c>
      <c r="C271" s="133">
        <v>144</v>
      </c>
      <c r="D271" s="132" t="s">
        <v>1487</v>
      </c>
      <c r="E271" s="132">
        <v>1.3575999999999999</v>
      </c>
      <c r="F271" s="134">
        <v>1</v>
      </c>
      <c r="G271" s="134">
        <v>1</v>
      </c>
      <c r="H271" s="171">
        <f t="shared" si="16"/>
        <v>1.3575999999999999</v>
      </c>
      <c r="I271" s="174">
        <f t="shared" si="17"/>
        <v>1.3575999999999999</v>
      </c>
      <c r="J271" s="173">
        <f t="shared" si="18"/>
        <v>8448.34</v>
      </c>
      <c r="K271" s="175">
        <f t="shared" si="19"/>
        <v>8448.34</v>
      </c>
      <c r="L271" s="134">
        <v>6.83</v>
      </c>
      <c r="M271" s="132" t="s">
        <v>1008</v>
      </c>
      <c r="N271" s="132" t="s">
        <v>1007</v>
      </c>
      <c r="O271" s="132" t="s">
        <v>1392</v>
      </c>
    </row>
    <row r="272" spans="1:15" s="131" customFormat="1" ht="27" x14ac:dyDescent="0.25">
      <c r="A272" s="132"/>
      <c r="B272" s="132" t="s">
        <v>1006</v>
      </c>
      <c r="C272" s="133">
        <v>160</v>
      </c>
      <c r="D272" s="132" t="s">
        <v>1488</v>
      </c>
      <c r="E272" s="132">
        <v>3.1278000000000001</v>
      </c>
      <c r="F272" s="134">
        <v>1</v>
      </c>
      <c r="G272" s="134">
        <v>1</v>
      </c>
      <c r="H272" s="171">
        <f t="shared" si="16"/>
        <v>3.1278000000000001</v>
      </c>
      <c r="I272" s="174">
        <f t="shared" si="17"/>
        <v>3.1278000000000001</v>
      </c>
      <c r="J272" s="173">
        <f t="shared" si="18"/>
        <v>19464.3</v>
      </c>
      <c r="K272" s="175">
        <f t="shared" si="19"/>
        <v>19464.3</v>
      </c>
      <c r="L272" s="134">
        <v>4.38</v>
      </c>
      <c r="M272" s="132" t="s">
        <v>4</v>
      </c>
      <c r="N272" s="132" t="s">
        <v>878</v>
      </c>
      <c r="O272" s="132" t="s">
        <v>1392</v>
      </c>
    </row>
    <row r="273" spans="1:15" s="131" customFormat="1" ht="27" x14ac:dyDescent="0.25">
      <c r="A273" s="132"/>
      <c r="B273" s="132" t="s">
        <v>1005</v>
      </c>
      <c r="C273" s="133">
        <v>160</v>
      </c>
      <c r="D273" s="132" t="s">
        <v>1488</v>
      </c>
      <c r="E273" s="132">
        <v>3.5897999999999999</v>
      </c>
      <c r="F273" s="134">
        <v>1</v>
      </c>
      <c r="G273" s="134">
        <v>1</v>
      </c>
      <c r="H273" s="171">
        <f t="shared" si="16"/>
        <v>3.5897999999999999</v>
      </c>
      <c r="I273" s="174">
        <f t="shared" si="17"/>
        <v>3.5897999999999999</v>
      </c>
      <c r="J273" s="173">
        <f t="shared" si="18"/>
        <v>22339.33</v>
      </c>
      <c r="K273" s="175">
        <f t="shared" si="19"/>
        <v>22339.33</v>
      </c>
      <c r="L273" s="134">
        <v>5.75</v>
      </c>
      <c r="M273" s="132" t="s">
        <v>4</v>
      </c>
      <c r="N273" s="132" t="s">
        <v>878</v>
      </c>
      <c r="O273" s="132" t="s">
        <v>1392</v>
      </c>
    </row>
    <row r="274" spans="1:15" s="131" customFormat="1" ht="27" x14ac:dyDescent="0.25">
      <c r="A274" s="132"/>
      <c r="B274" s="132" t="s">
        <v>1004</v>
      </c>
      <c r="C274" s="133">
        <v>160</v>
      </c>
      <c r="D274" s="132" t="s">
        <v>1488</v>
      </c>
      <c r="E274" s="132">
        <v>5.2416</v>
      </c>
      <c r="F274" s="134">
        <v>1</v>
      </c>
      <c r="G274" s="134">
        <v>1</v>
      </c>
      <c r="H274" s="171">
        <f t="shared" si="16"/>
        <v>5.2416</v>
      </c>
      <c r="I274" s="174">
        <f t="shared" si="17"/>
        <v>5.2416</v>
      </c>
      <c r="J274" s="173">
        <f t="shared" si="18"/>
        <v>32618.48</v>
      </c>
      <c r="K274" s="175">
        <f t="shared" si="19"/>
        <v>32618.48</v>
      </c>
      <c r="L274" s="134">
        <v>9.27</v>
      </c>
      <c r="M274" s="132" t="s">
        <v>4</v>
      </c>
      <c r="N274" s="132" t="s">
        <v>878</v>
      </c>
      <c r="O274" s="132" t="s">
        <v>1392</v>
      </c>
    </row>
    <row r="275" spans="1:15" s="131" customFormat="1" ht="27" x14ac:dyDescent="0.25">
      <c r="A275" s="132"/>
      <c r="B275" s="132" t="s">
        <v>1003</v>
      </c>
      <c r="C275" s="133">
        <v>160</v>
      </c>
      <c r="D275" s="132" t="s">
        <v>1488</v>
      </c>
      <c r="E275" s="132">
        <v>10.4605</v>
      </c>
      <c r="F275" s="134">
        <v>1</v>
      </c>
      <c r="G275" s="134">
        <v>1</v>
      </c>
      <c r="H275" s="171">
        <f t="shared" si="16"/>
        <v>10.4605</v>
      </c>
      <c r="I275" s="174">
        <f t="shared" si="17"/>
        <v>10.4605</v>
      </c>
      <c r="J275" s="173">
        <f t="shared" si="18"/>
        <v>65095.69</v>
      </c>
      <c r="K275" s="175">
        <f t="shared" si="19"/>
        <v>65095.69</v>
      </c>
      <c r="L275" s="134">
        <v>23.86</v>
      </c>
      <c r="M275" s="132" t="s">
        <v>4</v>
      </c>
      <c r="N275" s="132" t="s">
        <v>878</v>
      </c>
      <c r="O275" s="132" t="s">
        <v>1392</v>
      </c>
    </row>
    <row r="276" spans="1:15" s="131" customFormat="1" ht="27" x14ac:dyDescent="0.25">
      <c r="A276" s="132"/>
      <c r="B276" s="132" t="s">
        <v>1002</v>
      </c>
      <c r="C276" s="133">
        <v>161</v>
      </c>
      <c r="D276" s="132" t="s">
        <v>1489</v>
      </c>
      <c r="E276" s="132">
        <v>4.0095999999999998</v>
      </c>
      <c r="F276" s="134">
        <v>1</v>
      </c>
      <c r="G276" s="134">
        <v>1</v>
      </c>
      <c r="H276" s="171">
        <f t="shared" si="16"/>
        <v>4.0095999999999998</v>
      </c>
      <c r="I276" s="174">
        <f t="shared" si="17"/>
        <v>4.0095999999999998</v>
      </c>
      <c r="J276" s="173">
        <f t="shared" si="18"/>
        <v>24951.74</v>
      </c>
      <c r="K276" s="175">
        <f t="shared" si="19"/>
        <v>24951.74</v>
      </c>
      <c r="L276" s="134">
        <v>2.83</v>
      </c>
      <c r="M276" s="132" t="s">
        <v>4</v>
      </c>
      <c r="N276" s="132" t="s">
        <v>878</v>
      </c>
      <c r="O276" s="132" t="s">
        <v>1392</v>
      </c>
    </row>
    <row r="277" spans="1:15" s="131" customFormat="1" ht="27" x14ac:dyDescent="0.25">
      <c r="A277" s="132"/>
      <c r="B277" s="132" t="s">
        <v>1001</v>
      </c>
      <c r="C277" s="133">
        <v>161</v>
      </c>
      <c r="D277" s="132" t="s">
        <v>1489</v>
      </c>
      <c r="E277" s="132">
        <v>5.0476999999999999</v>
      </c>
      <c r="F277" s="134">
        <v>1</v>
      </c>
      <c r="G277" s="134">
        <v>1</v>
      </c>
      <c r="H277" s="171">
        <f t="shared" si="16"/>
        <v>5.0476999999999999</v>
      </c>
      <c r="I277" s="174">
        <f t="shared" si="17"/>
        <v>5.0476999999999999</v>
      </c>
      <c r="J277" s="173">
        <f t="shared" si="18"/>
        <v>31411.84</v>
      </c>
      <c r="K277" s="175">
        <f t="shared" si="19"/>
        <v>31411.84</v>
      </c>
      <c r="L277" s="134">
        <v>6.98</v>
      </c>
      <c r="M277" s="132" t="s">
        <v>4</v>
      </c>
      <c r="N277" s="132" t="s">
        <v>878</v>
      </c>
      <c r="O277" s="132" t="s">
        <v>1392</v>
      </c>
    </row>
    <row r="278" spans="1:15" s="131" customFormat="1" ht="27" x14ac:dyDescent="0.25">
      <c r="A278" s="132"/>
      <c r="B278" s="132" t="s">
        <v>1000</v>
      </c>
      <c r="C278" s="133">
        <v>161</v>
      </c>
      <c r="D278" s="132" t="s">
        <v>1489</v>
      </c>
      <c r="E278" s="132">
        <v>8.2530000000000001</v>
      </c>
      <c r="F278" s="134">
        <v>1</v>
      </c>
      <c r="G278" s="134">
        <v>1</v>
      </c>
      <c r="H278" s="171">
        <f t="shared" si="16"/>
        <v>8.2530000000000001</v>
      </c>
      <c r="I278" s="174">
        <f t="shared" si="17"/>
        <v>8.2530000000000001</v>
      </c>
      <c r="J278" s="173">
        <f t="shared" si="18"/>
        <v>51358.42</v>
      </c>
      <c r="K278" s="175">
        <f t="shared" si="19"/>
        <v>51358.42</v>
      </c>
      <c r="L278" s="134">
        <v>15.39</v>
      </c>
      <c r="M278" s="132" t="s">
        <v>4</v>
      </c>
      <c r="N278" s="132" t="s">
        <v>878</v>
      </c>
      <c r="O278" s="132" t="s">
        <v>1392</v>
      </c>
    </row>
    <row r="279" spans="1:15" s="131" customFormat="1" ht="27" x14ac:dyDescent="0.25">
      <c r="A279" s="132"/>
      <c r="B279" s="132" t="s">
        <v>999</v>
      </c>
      <c r="C279" s="133">
        <v>161</v>
      </c>
      <c r="D279" s="132" t="s">
        <v>1489</v>
      </c>
      <c r="E279" s="132">
        <v>21.889900000000001</v>
      </c>
      <c r="F279" s="134">
        <v>1</v>
      </c>
      <c r="G279" s="134">
        <v>1</v>
      </c>
      <c r="H279" s="171">
        <f t="shared" si="16"/>
        <v>21.889900000000001</v>
      </c>
      <c r="I279" s="174">
        <f t="shared" si="17"/>
        <v>21.889900000000001</v>
      </c>
      <c r="J279" s="173">
        <f t="shared" si="18"/>
        <v>136220.85</v>
      </c>
      <c r="K279" s="175">
        <f t="shared" si="19"/>
        <v>136220.85</v>
      </c>
      <c r="L279" s="134">
        <v>32.28</v>
      </c>
      <c r="M279" s="132" t="s">
        <v>4</v>
      </c>
      <c r="N279" s="132" t="s">
        <v>878</v>
      </c>
      <c r="O279" s="132" t="s">
        <v>1392</v>
      </c>
    </row>
    <row r="280" spans="1:15" s="131" customFormat="1" ht="27" x14ac:dyDescent="0.25">
      <c r="A280" s="132"/>
      <c r="B280" s="132" t="s">
        <v>998</v>
      </c>
      <c r="C280" s="133">
        <v>162</v>
      </c>
      <c r="D280" s="132" t="s">
        <v>1490</v>
      </c>
      <c r="E280" s="132">
        <v>4.1829999999999998</v>
      </c>
      <c r="F280" s="134">
        <v>1</v>
      </c>
      <c r="G280" s="134">
        <v>1</v>
      </c>
      <c r="H280" s="171">
        <f t="shared" si="16"/>
        <v>4.1829999999999998</v>
      </c>
      <c r="I280" s="174">
        <f t="shared" si="17"/>
        <v>4.1829999999999998</v>
      </c>
      <c r="J280" s="173">
        <f t="shared" si="18"/>
        <v>26030.81</v>
      </c>
      <c r="K280" s="175">
        <f t="shared" si="19"/>
        <v>26030.81</v>
      </c>
      <c r="L280" s="134">
        <v>7.92</v>
      </c>
      <c r="M280" s="132" t="s">
        <v>4</v>
      </c>
      <c r="N280" s="132" t="s">
        <v>878</v>
      </c>
      <c r="O280" s="132" t="s">
        <v>1392</v>
      </c>
    </row>
    <row r="281" spans="1:15" s="131" customFormat="1" ht="27" x14ac:dyDescent="0.25">
      <c r="A281" s="132"/>
      <c r="B281" s="132" t="s">
        <v>997</v>
      </c>
      <c r="C281" s="133">
        <v>162</v>
      </c>
      <c r="D281" s="132" t="s">
        <v>1490</v>
      </c>
      <c r="E281" s="132">
        <v>4.6399999999999997</v>
      </c>
      <c r="F281" s="134">
        <v>1</v>
      </c>
      <c r="G281" s="134">
        <v>1</v>
      </c>
      <c r="H281" s="171">
        <f t="shared" si="16"/>
        <v>4.6399999999999997</v>
      </c>
      <c r="I281" s="174">
        <f t="shared" si="17"/>
        <v>4.6399999999999997</v>
      </c>
      <c r="J281" s="173">
        <f t="shared" si="18"/>
        <v>28874.720000000001</v>
      </c>
      <c r="K281" s="175">
        <f t="shared" si="19"/>
        <v>28874.720000000001</v>
      </c>
      <c r="L281" s="134">
        <v>8.7200000000000006</v>
      </c>
      <c r="M281" s="132" t="s">
        <v>4</v>
      </c>
      <c r="N281" s="132" t="s">
        <v>878</v>
      </c>
      <c r="O281" s="132" t="s">
        <v>1392</v>
      </c>
    </row>
    <row r="282" spans="1:15" s="131" customFormat="1" ht="27" x14ac:dyDescent="0.25">
      <c r="A282" s="132"/>
      <c r="B282" s="132" t="s">
        <v>996</v>
      </c>
      <c r="C282" s="133">
        <v>162</v>
      </c>
      <c r="D282" s="132" t="s">
        <v>1490</v>
      </c>
      <c r="E282" s="132">
        <v>5.9429999999999996</v>
      </c>
      <c r="F282" s="134">
        <v>1</v>
      </c>
      <c r="G282" s="134">
        <v>1</v>
      </c>
      <c r="H282" s="171">
        <f t="shared" si="16"/>
        <v>5.9429999999999996</v>
      </c>
      <c r="I282" s="174">
        <f t="shared" si="17"/>
        <v>5.9429999999999996</v>
      </c>
      <c r="J282" s="173">
        <f t="shared" si="18"/>
        <v>36983.29</v>
      </c>
      <c r="K282" s="175">
        <f t="shared" si="19"/>
        <v>36983.29</v>
      </c>
      <c r="L282" s="134">
        <v>12.38</v>
      </c>
      <c r="M282" s="132" t="s">
        <v>4</v>
      </c>
      <c r="N282" s="132" t="s">
        <v>878</v>
      </c>
      <c r="O282" s="132" t="s">
        <v>1392</v>
      </c>
    </row>
    <row r="283" spans="1:15" s="131" customFormat="1" ht="27" x14ac:dyDescent="0.25">
      <c r="A283" s="132"/>
      <c r="B283" s="132" t="s">
        <v>995</v>
      </c>
      <c r="C283" s="133">
        <v>162</v>
      </c>
      <c r="D283" s="132" t="s">
        <v>1490</v>
      </c>
      <c r="E283" s="132">
        <v>9.5863999999999994</v>
      </c>
      <c r="F283" s="134">
        <v>1</v>
      </c>
      <c r="G283" s="134">
        <v>1</v>
      </c>
      <c r="H283" s="171">
        <f t="shared" si="16"/>
        <v>9.5863999999999994</v>
      </c>
      <c r="I283" s="174">
        <f t="shared" si="17"/>
        <v>9.5863999999999994</v>
      </c>
      <c r="J283" s="173">
        <f t="shared" si="18"/>
        <v>59656.17</v>
      </c>
      <c r="K283" s="175">
        <f t="shared" si="19"/>
        <v>59656.17</v>
      </c>
      <c r="L283" s="134">
        <v>20.63</v>
      </c>
      <c r="M283" s="132" t="s">
        <v>4</v>
      </c>
      <c r="N283" s="132" t="s">
        <v>878</v>
      </c>
      <c r="O283" s="132" t="s">
        <v>1392</v>
      </c>
    </row>
    <row r="284" spans="1:15" s="131" customFormat="1" ht="27" x14ac:dyDescent="0.25">
      <c r="A284" s="132"/>
      <c r="B284" s="132" t="s">
        <v>994</v>
      </c>
      <c r="C284" s="133">
        <v>163</v>
      </c>
      <c r="D284" s="132" t="s">
        <v>1491</v>
      </c>
      <c r="E284" s="132">
        <v>3.3784999999999998</v>
      </c>
      <c r="F284" s="134">
        <v>1</v>
      </c>
      <c r="G284" s="134">
        <v>1</v>
      </c>
      <c r="H284" s="171">
        <f t="shared" si="16"/>
        <v>3.3784999999999998</v>
      </c>
      <c r="I284" s="174">
        <f t="shared" si="17"/>
        <v>3.3784999999999998</v>
      </c>
      <c r="J284" s="173">
        <f t="shared" si="18"/>
        <v>21024.41</v>
      </c>
      <c r="K284" s="175">
        <f t="shared" si="19"/>
        <v>21024.41</v>
      </c>
      <c r="L284" s="134">
        <v>5.29</v>
      </c>
      <c r="M284" s="132" t="s">
        <v>4</v>
      </c>
      <c r="N284" s="132" t="s">
        <v>878</v>
      </c>
      <c r="O284" s="132" t="s">
        <v>1392</v>
      </c>
    </row>
    <row r="285" spans="1:15" s="131" customFormat="1" ht="27" x14ac:dyDescent="0.25">
      <c r="A285" s="132"/>
      <c r="B285" s="132" t="s">
        <v>993</v>
      </c>
      <c r="C285" s="133">
        <v>163</v>
      </c>
      <c r="D285" s="132" t="s">
        <v>1491</v>
      </c>
      <c r="E285" s="132">
        <v>3.7488999999999999</v>
      </c>
      <c r="F285" s="134">
        <v>1</v>
      </c>
      <c r="G285" s="134">
        <v>1</v>
      </c>
      <c r="H285" s="171">
        <f t="shared" si="16"/>
        <v>3.7488999999999999</v>
      </c>
      <c r="I285" s="174">
        <f t="shared" si="17"/>
        <v>3.7488999999999999</v>
      </c>
      <c r="J285" s="173">
        <f t="shared" si="18"/>
        <v>23329.4</v>
      </c>
      <c r="K285" s="175">
        <f t="shared" si="19"/>
        <v>23329.4</v>
      </c>
      <c r="L285" s="134">
        <v>6.17</v>
      </c>
      <c r="M285" s="132" t="s">
        <v>4</v>
      </c>
      <c r="N285" s="132" t="s">
        <v>878</v>
      </c>
      <c r="O285" s="132" t="s">
        <v>1392</v>
      </c>
    </row>
    <row r="286" spans="1:15" s="131" customFormat="1" ht="27" x14ac:dyDescent="0.25">
      <c r="A286" s="132"/>
      <c r="B286" s="132" t="s">
        <v>992</v>
      </c>
      <c r="C286" s="133">
        <v>163</v>
      </c>
      <c r="D286" s="132" t="s">
        <v>1491</v>
      </c>
      <c r="E286" s="132">
        <v>4.7337999999999996</v>
      </c>
      <c r="F286" s="134">
        <v>1</v>
      </c>
      <c r="G286" s="134">
        <v>1</v>
      </c>
      <c r="H286" s="171">
        <f t="shared" si="16"/>
        <v>4.7337999999999996</v>
      </c>
      <c r="I286" s="174">
        <f t="shared" si="17"/>
        <v>4.7337999999999996</v>
      </c>
      <c r="J286" s="173">
        <f t="shared" si="18"/>
        <v>29458.44</v>
      </c>
      <c r="K286" s="175">
        <f t="shared" si="19"/>
        <v>29458.44</v>
      </c>
      <c r="L286" s="134">
        <v>8.6199999999999992</v>
      </c>
      <c r="M286" s="132" t="s">
        <v>4</v>
      </c>
      <c r="N286" s="132" t="s">
        <v>878</v>
      </c>
      <c r="O286" s="132" t="s">
        <v>1392</v>
      </c>
    </row>
    <row r="287" spans="1:15" s="131" customFormat="1" ht="27" x14ac:dyDescent="0.25">
      <c r="A287" s="132"/>
      <c r="B287" s="132" t="s">
        <v>991</v>
      </c>
      <c r="C287" s="133">
        <v>163</v>
      </c>
      <c r="D287" s="132" t="s">
        <v>1491</v>
      </c>
      <c r="E287" s="132">
        <v>8.3516999999999992</v>
      </c>
      <c r="F287" s="134">
        <v>1</v>
      </c>
      <c r="G287" s="134">
        <v>1</v>
      </c>
      <c r="H287" s="171">
        <f t="shared" si="16"/>
        <v>8.3516999999999992</v>
      </c>
      <c r="I287" s="174">
        <f t="shared" si="17"/>
        <v>8.3516999999999992</v>
      </c>
      <c r="J287" s="173">
        <f t="shared" si="18"/>
        <v>51972.63</v>
      </c>
      <c r="K287" s="175">
        <f t="shared" si="19"/>
        <v>51972.63</v>
      </c>
      <c r="L287" s="134">
        <v>16.86</v>
      </c>
      <c r="M287" s="132" t="s">
        <v>4</v>
      </c>
      <c r="N287" s="132" t="s">
        <v>878</v>
      </c>
      <c r="O287" s="132" t="s">
        <v>1392</v>
      </c>
    </row>
    <row r="288" spans="1:15" s="131" customFormat="1" ht="27" x14ac:dyDescent="0.25">
      <c r="A288" s="132"/>
      <c r="B288" s="132" t="s">
        <v>990</v>
      </c>
      <c r="C288" s="133">
        <v>165</v>
      </c>
      <c r="D288" s="132" t="s">
        <v>1492</v>
      </c>
      <c r="E288" s="132">
        <v>3.3102999999999998</v>
      </c>
      <c r="F288" s="134">
        <v>1</v>
      </c>
      <c r="G288" s="134">
        <v>1</v>
      </c>
      <c r="H288" s="171">
        <f t="shared" si="16"/>
        <v>3.3102999999999998</v>
      </c>
      <c r="I288" s="174">
        <f t="shared" si="17"/>
        <v>3.3102999999999998</v>
      </c>
      <c r="J288" s="173">
        <f t="shared" si="18"/>
        <v>20600</v>
      </c>
      <c r="K288" s="175">
        <f t="shared" si="19"/>
        <v>20600</v>
      </c>
      <c r="L288" s="134">
        <v>6.69</v>
      </c>
      <c r="M288" s="132" t="s">
        <v>4</v>
      </c>
      <c r="N288" s="132" t="s">
        <v>878</v>
      </c>
      <c r="O288" s="132" t="s">
        <v>1392</v>
      </c>
    </row>
    <row r="289" spans="1:15" s="131" customFormat="1" ht="27" x14ac:dyDescent="0.25">
      <c r="A289" s="132"/>
      <c r="B289" s="132" t="s">
        <v>989</v>
      </c>
      <c r="C289" s="133">
        <v>165</v>
      </c>
      <c r="D289" s="132" t="s">
        <v>1492</v>
      </c>
      <c r="E289" s="132">
        <v>3.7846000000000002</v>
      </c>
      <c r="F289" s="134">
        <v>1</v>
      </c>
      <c r="G289" s="134">
        <v>1</v>
      </c>
      <c r="H289" s="171">
        <f t="shared" si="16"/>
        <v>3.7846000000000002</v>
      </c>
      <c r="I289" s="174">
        <f t="shared" si="17"/>
        <v>3.7846000000000002</v>
      </c>
      <c r="J289" s="173">
        <f t="shared" si="18"/>
        <v>23551.57</v>
      </c>
      <c r="K289" s="175">
        <f t="shared" si="19"/>
        <v>23551.57</v>
      </c>
      <c r="L289" s="134">
        <v>8.01</v>
      </c>
      <c r="M289" s="132" t="s">
        <v>4</v>
      </c>
      <c r="N289" s="132" t="s">
        <v>878</v>
      </c>
      <c r="O289" s="132" t="s">
        <v>1392</v>
      </c>
    </row>
    <row r="290" spans="1:15" s="131" customFormat="1" ht="27" x14ac:dyDescent="0.25">
      <c r="A290" s="132"/>
      <c r="B290" s="132" t="s">
        <v>988</v>
      </c>
      <c r="C290" s="133">
        <v>165</v>
      </c>
      <c r="D290" s="132" t="s">
        <v>1492</v>
      </c>
      <c r="E290" s="132">
        <v>4.6177000000000001</v>
      </c>
      <c r="F290" s="134">
        <v>1</v>
      </c>
      <c r="G290" s="134">
        <v>1</v>
      </c>
      <c r="H290" s="171">
        <f t="shared" si="16"/>
        <v>4.6177000000000001</v>
      </c>
      <c r="I290" s="174">
        <f t="shared" si="17"/>
        <v>4.6177000000000001</v>
      </c>
      <c r="J290" s="173">
        <f t="shared" si="18"/>
        <v>28735.95</v>
      </c>
      <c r="K290" s="175">
        <f t="shared" si="19"/>
        <v>28735.95</v>
      </c>
      <c r="L290" s="134">
        <v>10.220000000000001</v>
      </c>
      <c r="M290" s="132" t="s">
        <v>4</v>
      </c>
      <c r="N290" s="132" t="s">
        <v>878</v>
      </c>
      <c r="O290" s="132" t="s">
        <v>1392</v>
      </c>
    </row>
    <row r="291" spans="1:15" s="131" customFormat="1" ht="27" x14ac:dyDescent="0.25">
      <c r="A291" s="132"/>
      <c r="B291" s="132" t="s">
        <v>987</v>
      </c>
      <c r="C291" s="133">
        <v>165</v>
      </c>
      <c r="D291" s="132" t="s">
        <v>1492</v>
      </c>
      <c r="E291" s="132">
        <v>7.1951000000000001</v>
      </c>
      <c r="F291" s="134">
        <v>1</v>
      </c>
      <c r="G291" s="134">
        <v>1</v>
      </c>
      <c r="H291" s="171">
        <f t="shared" si="16"/>
        <v>7.1951000000000001</v>
      </c>
      <c r="I291" s="174">
        <f t="shared" si="17"/>
        <v>7.1951000000000001</v>
      </c>
      <c r="J291" s="173">
        <f t="shared" si="18"/>
        <v>44775.11</v>
      </c>
      <c r="K291" s="175">
        <f t="shared" si="19"/>
        <v>44775.11</v>
      </c>
      <c r="L291" s="134">
        <v>16.690000000000001</v>
      </c>
      <c r="M291" s="132" t="s">
        <v>4</v>
      </c>
      <c r="N291" s="132" t="s">
        <v>878</v>
      </c>
      <c r="O291" s="132" t="s">
        <v>1392</v>
      </c>
    </row>
    <row r="292" spans="1:15" s="131" customFormat="1" ht="27" x14ac:dyDescent="0.25">
      <c r="A292" s="132"/>
      <c r="B292" s="132" t="s">
        <v>986</v>
      </c>
      <c r="C292" s="133">
        <v>166</v>
      </c>
      <c r="D292" s="132" t="s">
        <v>1493</v>
      </c>
      <c r="E292" s="132">
        <v>2.5680999999999998</v>
      </c>
      <c r="F292" s="134">
        <v>1</v>
      </c>
      <c r="G292" s="134">
        <v>1</v>
      </c>
      <c r="H292" s="171">
        <f t="shared" si="16"/>
        <v>2.5680999999999998</v>
      </c>
      <c r="I292" s="174">
        <f t="shared" si="17"/>
        <v>2.5680999999999998</v>
      </c>
      <c r="J292" s="173">
        <f t="shared" si="18"/>
        <v>15981.29</v>
      </c>
      <c r="K292" s="175">
        <f t="shared" si="19"/>
        <v>15981.29</v>
      </c>
      <c r="L292" s="134">
        <v>4.96</v>
      </c>
      <c r="M292" s="132" t="s">
        <v>4</v>
      </c>
      <c r="N292" s="132" t="s">
        <v>878</v>
      </c>
      <c r="O292" s="132" t="s">
        <v>1392</v>
      </c>
    </row>
    <row r="293" spans="1:15" s="131" customFormat="1" ht="27" x14ac:dyDescent="0.25">
      <c r="A293" s="132"/>
      <c r="B293" s="132" t="s">
        <v>985</v>
      </c>
      <c r="C293" s="133">
        <v>166</v>
      </c>
      <c r="D293" s="132" t="s">
        <v>1493</v>
      </c>
      <c r="E293" s="132">
        <v>2.8429000000000002</v>
      </c>
      <c r="F293" s="134">
        <v>1</v>
      </c>
      <c r="G293" s="134">
        <v>1</v>
      </c>
      <c r="H293" s="171">
        <f t="shared" si="16"/>
        <v>2.8429000000000002</v>
      </c>
      <c r="I293" s="174">
        <f t="shared" si="17"/>
        <v>2.8429000000000002</v>
      </c>
      <c r="J293" s="173">
        <f t="shared" si="18"/>
        <v>17691.37</v>
      </c>
      <c r="K293" s="175">
        <f t="shared" si="19"/>
        <v>17691.37</v>
      </c>
      <c r="L293" s="134">
        <v>5.9</v>
      </c>
      <c r="M293" s="132" t="s">
        <v>4</v>
      </c>
      <c r="N293" s="132" t="s">
        <v>878</v>
      </c>
      <c r="O293" s="132" t="s">
        <v>1392</v>
      </c>
    </row>
    <row r="294" spans="1:15" s="131" customFormat="1" ht="27" x14ac:dyDescent="0.25">
      <c r="A294" s="132"/>
      <c r="B294" s="132" t="s">
        <v>984</v>
      </c>
      <c r="C294" s="133">
        <v>166</v>
      </c>
      <c r="D294" s="132" t="s">
        <v>1493</v>
      </c>
      <c r="E294" s="132">
        <v>3.6187999999999998</v>
      </c>
      <c r="F294" s="134">
        <v>1</v>
      </c>
      <c r="G294" s="134">
        <v>1</v>
      </c>
      <c r="H294" s="171">
        <f t="shared" si="16"/>
        <v>3.6187999999999998</v>
      </c>
      <c r="I294" s="174">
        <f t="shared" si="17"/>
        <v>3.6187999999999998</v>
      </c>
      <c r="J294" s="173">
        <f t="shared" si="18"/>
        <v>22519.79</v>
      </c>
      <c r="K294" s="175">
        <f t="shared" si="19"/>
        <v>22519.79</v>
      </c>
      <c r="L294" s="134">
        <v>8.09</v>
      </c>
      <c r="M294" s="132" t="s">
        <v>4</v>
      </c>
      <c r="N294" s="132" t="s">
        <v>878</v>
      </c>
      <c r="O294" s="132" t="s">
        <v>1392</v>
      </c>
    </row>
    <row r="295" spans="1:15" s="131" customFormat="1" ht="27" x14ac:dyDescent="0.25">
      <c r="A295" s="132"/>
      <c r="B295" s="132" t="s">
        <v>983</v>
      </c>
      <c r="C295" s="133">
        <v>166</v>
      </c>
      <c r="D295" s="132" t="s">
        <v>1493</v>
      </c>
      <c r="E295" s="132">
        <v>6.1760999999999999</v>
      </c>
      <c r="F295" s="134">
        <v>1</v>
      </c>
      <c r="G295" s="134">
        <v>1</v>
      </c>
      <c r="H295" s="171">
        <f t="shared" si="16"/>
        <v>6.1760999999999999</v>
      </c>
      <c r="I295" s="174">
        <f t="shared" si="17"/>
        <v>6.1760999999999999</v>
      </c>
      <c r="J295" s="173">
        <f t="shared" si="18"/>
        <v>38433.870000000003</v>
      </c>
      <c r="K295" s="175">
        <f t="shared" si="19"/>
        <v>38433.870000000003</v>
      </c>
      <c r="L295" s="134">
        <v>14.92</v>
      </c>
      <c r="M295" s="132" t="s">
        <v>4</v>
      </c>
      <c r="N295" s="132" t="s">
        <v>878</v>
      </c>
      <c r="O295" s="132" t="s">
        <v>1392</v>
      </c>
    </row>
    <row r="296" spans="1:15" s="131" customFormat="1" x14ac:dyDescent="0.25">
      <c r="A296" s="132"/>
      <c r="B296" s="132" t="s">
        <v>982</v>
      </c>
      <c r="C296" s="133">
        <v>167</v>
      </c>
      <c r="D296" s="132" t="s">
        <v>1494</v>
      </c>
      <c r="E296" s="132">
        <v>2.6183999999999998</v>
      </c>
      <c r="F296" s="134">
        <v>1</v>
      </c>
      <c r="G296" s="134">
        <v>1</v>
      </c>
      <c r="H296" s="171">
        <f t="shared" si="16"/>
        <v>2.6183999999999998</v>
      </c>
      <c r="I296" s="174">
        <f t="shared" si="17"/>
        <v>2.6183999999999998</v>
      </c>
      <c r="J296" s="173">
        <f t="shared" si="18"/>
        <v>16294.3</v>
      </c>
      <c r="K296" s="175">
        <f t="shared" si="19"/>
        <v>16294.3</v>
      </c>
      <c r="L296" s="134">
        <v>4.1500000000000004</v>
      </c>
      <c r="M296" s="132" t="s">
        <v>4</v>
      </c>
      <c r="N296" s="132" t="s">
        <v>878</v>
      </c>
      <c r="O296" s="132" t="s">
        <v>1392</v>
      </c>
    </row>
    <row r="297" spans="1:15" s="131" customFormat="1" x14ac:dyDescent="0.25">
      <c r="A297" s="132"/>
      <c r="B297" s="132" t="s">
        <v>981</v>
      </c>
      <c r="C297" s="133">
        <v>167</v>
      </c>
      <c r="D297" s="132" t="s">
        <v>1494</v>
      </c>
      <c r="E297" s="132">
        <v>3.0045000000000002</v>
      </c>
      <c r="F297" s="134">
        <v>1</v>
      </c>
      <c r="G297" s="134">
        <v>1</v>
      </c>
      <c r="H297" s="171">
        <f t="shared" si="16"/>
        <v>3.0045000000000002</v>
      </c>
      <c r="I297" s="174">
        <f t="shared" si="17"/>
        <v>3.0045000000000002</v>
      </c>
      <c r="J297" s="173">
        <f t="shared" si="18"/>
        <v>18697</v>
      </c>
      <c r="K297" s="175">
        <f t="shared" si="19"/>
        <v>18697</v>
      </c>
      <c r="L297" s="134">
        <v>5.36</v>
      </c>
      <c r="M297" s="132" t="s">
        <v>4</v>
      </c>
      <c r="N297" s="132" t="s">
        <v>878</v>
      </c>
      <c r="O297" s="132" t="s">
        <v>1392</v>
      </c>
    </row>
    <row r="298" spans="1:15" s="131" customFormat="1" x14ac:dyDescent="0.25">
      <c r="A298" s="132"/>
      <c r="B298" s="132" t="s">
        <v>980</v>
      </c>
      <c r="C298" s="133">
        <v>167</v>
      </c>
      <c r="D298" s="132" t="s">
        <v>1494</v>
      </c>
      <c r="E298" s="132">
        <v>4.1082999999999998</v>
      </c>
      <c r="F298" s="134">
        <v>1</v>
      </c>
      <c r="G298" s="134">
        <v>1</v>
      </c>
      <c r="H298" s="171">
        <f t="shared" si="16"/>
        <v>4.1082999999999998</v>
      </c>
      <c r="I298" s="174">
        <f t="shared" si="17"/>
        <v>4.1082999999999998</v>
      </c>
      <c r="J298" s="173">
        <f t="shared" si="18"/>
        <v>25565.95</v>
      </c>
      <c r="K298" s="175">
        <f t="shared" si="19"/>
        <v>25565.95</v>
      </c>
      <c r="L298" s="134">
        <v>8.65</v>
      </c>
      <c r="M298" s="132" t="s">
        <v>4</v>
      </c>
      <c r="N298" s="132" t="s">
        <v>878</v>
      </c>
      <c r="O298" s="132" t="s">
        <v>1392</v>
      </c>
    </row>
    <row r="299" spans="1:15" s="131" customFormat="1" x14ac:dyDescent="0.25">
      <c r="A299" s="132"/>
      <c r="B299" s="132" t="s">
        <v>979</v>
      </c>
      <c r="C299" s="133">
        <v>167</v>
      </c>
      <c r="D299" s="132" t="s">
        <v>1494</v>
      </c>
      <c r="E299" s="132">
        <v>7.6322999999999999</v>
      </c>
      <c r="F299" s="134">
        <v>1</v>
      </c>
      <c r="G299" s="134">
        <v>1</v>
      </c>
      <c r="H299" s="171">
        <f t="shared" si="16"/>
        <v>7.6322999999999999</v>
      </c>
      <c r="I299" s="174">
        <f t="shared" si="17"/>
        <v>7.6322999999999999</v>
      </c>
      <c r="J299" s="173">
        <f t="shared" si="18"/>
        <v>47495.8</v>
      </c>
      <c r="K299" s="175">
        <f t="shared" si="19"/>
        <v>47495.8</v>
      </c>
      <c r="L299" s="134">
        <v>17.25</v>
      </c>
      <c r="M299" s="132" t="s">
        <v>4</v>
      </c>
      <c r="N299" s="132" t="s">
        <v>878</v>
      </c>
      <c r="O299" s="132" t="s">
        <v>1392</v>
      </c>
    </row>
    <row r="300" spans="1:15" s="131" customFormat="1" ht="27" x14ac:dyDescent="0.25">
      <c r="A300" s="132"/>
      <c r="B300" s="132" t="s">
        <v>978</v>
      </c>
      <c r="C300" s="133">
        <v>169</v>
      </c>
      <c r="D300" s="132" t="s">
        <v>1495</v>
      </c>
      <c r="E300" s="132">
        <v>1.6444000000000001</v>
      </c>
      <c r="F300" s="134">
        <v>1</v>
      </c>
      <c r="G300" s="134">
        <v>1</v>
      </c>
      <c r="H300" s="171">
        <f t="shared" si="16"/>
        <v>1.6444000000000001</v>
      </c>
      <c r="I300" s="174">
        <f t="shared" si="17"/>
        <v>1.6444000000000001</v>
      </c>
      <c r="J300" s="173">
        <f t="shared" si="18"/>
        <v>10233.1</v>
      </c>
      <c r="K300" s="175">
        <f t="shared" si="19"/>
        <v>10233.1</v>
      </c>
      <c r="L300" s="134">
        <v>4.42</v>
      </c>
      <c r="M300" s="132" t="s">
        <v>4</v>
      </c>
      <c r="N300" s="132" t="s">
        <v>878</v>
      </c>
      <c r="O300" s="132" t="s">
        <v>1392</v>
      </c>
    </row>
    <row r="301" spans="1:15" s="131" customFormat="1" ht="27" x14ac:dyDescent="0.25">
      <c r="A301" s="132"/>
      <c r="B301" s="132" t="s">
        <v>977</v>
      </c>
      <c r="C301" s="133">
        <v>169</v>
      </c>
      <c r="D301" s="132" t="s">
        <v>1495</v>
      </c>
      <c r="E301" s="132">
        <v>2.1642999999999999</v>
      </c>
      <c r="F301" s="134">
        <v>1</v>
      </c>
      <c r="G301" s="134">
        <v>1</v>
      </c>
      <c r="H301" s="171">
        <f t="shared" si="16"/>
        <v>2.1642999999999999</v>
      </c>
      <c r="I301" s="174">
        <f t="shared" si="17"/>
        <v>2.1642999999999999</v>
      </c>
      <c r="J301" s="173">
        <f t="shared" si="18"/>
        <v>13468.44</v>
      </c>
      <c r="K301" s="175">
        <f t="shared" si="19"/>
        <v>13468.44</v>
      </c>
      <c r="L301" s="134">
        <v>5.63</v>
      </c>
      <c r="M301" s="132" t="s">
        <v>4</v>
      </c>
      <c r="N301" s="132" t="s">
        <v>878</v>
      </c>
      <c r="O301" s="132" t="s">
        <v>1392</v>
      </c>
    </row>
    <row r="302" spans="1:15" s="131" customFormat="1" ht="27" x14ac:dyDescent="0.25">
      <c r="A302" s="132"/>
      <c r="B302" s="132" t="s">
        <v>976</v>
      </c>
      <c r="C302" s="133">
        <v>169</v>
      </c>
      <c r="D302" s="132" t="s">
        <v>1495</v>
      </c>
      <c r="E302" s="132">
        <v>3.3868999999999998</v>
      </c>
      <c r="F302" s="134">
        <v>1</v>
      </c>
      <c r="G302" s="134">
        <v>1</v>
      </c>
      <c r="H302" s="171">
        <f t="shared" si="16"/>
        <v>3.3868999999999998</v>
      </c>
      <c r="I302" s="174">
        <f t="shared" si="17"/>
        <v>3.3868999999999998</v>
      </c>
      <c r="J302" s="173">
        <f t="shared" si="18"/>
        <v>21076.68</v>
      </c>
      <c r="K302" s="175">
        <f t="shared" si="19"/>
        <v>21076.68</v>
      </c>
      <c r="L302" s="134">
        <v>8.67</v>
      </c>
      <c r="M302" s="132" t="s">
        <v>4</v>
      </c>
      <c r="N302" s="132" t="s">
        <v>878</v>
      </c>
      <c r="O302" s="132" t="s">
        <v>1392</v>
      </c>
    </row>
    <row r="303" spans="1:15" s="131" customFormat="1" ht="27" x14ac:dyDescent="0.25">
      <c r="A303" s="132"/>
      <c r="B303" s="132" t="s">
        <v>975</v>
      </c>
      <c r="C303" s="133">
        <v>169</v>
      </c>
      <c r="D303" s="132" t="s">
        <v>1495</v>
      </c>
      <c r="E303" s="132">
        <v>7.0419</v>
      </c>
      <c r="F303" s="134">
        <v>1</v>
      </c>
      <c r="G303" s="134">
        <v>1</v>
      </c>
      <c r="H303" s="171">
        <f t="shared" si="16"/>
        <v>7.0419</v>
      </c>
      <c r="I303" s="174">
        <f t="shared" si="17"/>
        <v>7.0419</v>
      </c>
      <c r="J303" s="173">
        <f t="shared" si="18"/>
        <v>43821.74</v>
      </c>
      <c r="K303" s="175">
        <f t="shared" si="19"/>
        <v>43821.74</v>
      </c>
      <c r="L303" s="134">
        <v>15.96</v>
      </c>
      <c r="M303" s="132" t="s">
        <v>4</v>
      </c>
      <c r="N303" s="132" t="s">
        <v>878</v>
      </c>
      <c r="O303" s="132" t="s">
        <v>1392</v>
      </c>
    </row>
    <row r="304" spans="1:15" s="131" customFormat="1" ht="27" x14ac:dyDescent="0.25">
      <c r="A304" s="132"/>
      <c r="B304" s="132" t="s">
        <v>974</v>
      </c>
      <c r="C304" s="133">
        <v>170</v>
      </c>
      <c r="D304" s="132" t="s">
        <v>1496</v>
      </c>
      <c r="E304" s="132">
        <v>2.1587000000000001</v>
      </c>
      <c r="F304" s="134">
        <v>1</v>
      </c>
      <c r="G304" s="134">
        <v>1</v>
      </c>
      <c r="H304" s="171">
        <f t="shared" si="16"/>
        <v>2.1587000000000001</v>
      </c>
      <c r="I304" s="174">
        <f t="shared" si="17"/>
        <v>2.1587000000000001</v>
      </c>
      <c r="J304" s="173">
        <f t="shared" si="18"/>
        <v>13433.59</v>
      </c>
      <c r="K304" s="175">
        <f t="shared" si="19"/>
        <v>13433.59</v>
      </c>
      <c r="L304" s="134">
        <v>3.77</v>
      </c>
      <c r="M304" s="132" t="s">
        <v>4</v>
      </c>
      <c r="N304" s="132" t="s">
        <v>878</v>
      </c>
      <c r="O304" s="132" t="s">
        <v>1392</v>
      </c>
    </row>
    <row r="305" spans="1:15" s="131" customFormat="1" ht="27" x14ac:dyDescent="0.25">
      <c r="A305" s="132"/>
      <c r="B305" s="132" t="s">
        <v>973</v>
      </c>
      <c r="C305" s="133">
        <v>170</v>
      </c>
      <c r="D305" s="132" t="s">
        <v>1496</v>
      </c>
      <c r="E305" s="132">
        <v>2.4468999999999999</v>
      </c>
      <c r="F305" s="134">
        <v>1</v>
      </c>
      <c r="G305" s="134">
        <v>1</v>
      </c>
      <c r="H305" s="171">
        <f t="shared" si="16"/>
        <v>2.4468999999999999</v>
      </c>
      <c r="I305" s="174">
        <f t="shared" si="17"/>
        <v>2.4468999999999999</v>
      </c>
      <c r="J305" s="173">
        <f t="shared" si="18"/>
        <v>15227.06</v>
      </c>
      <c r="K305" s="175">
        <f t="shared" si="19"/>
        <v>15227.06</v>
      </c>
      <c r="L305" s="134">
        <v>5.1100000000000003</v>
      </c>
      <c r="M305" s="132" t="s">
        <v>4</v>
      </c>
      <c r="N305" s="132" t="s">
        <v>878</v>
      </c>
      <c r="O305" s="132" t="s">
        <v>1392</v>
      </c>
    </row>
    <row r="306" spans="1:15" s="131" customFormat="1" ht="27" x14ac:dyDescent="0.25">
      <c r="A306" s="132"/>
      <c r="B306" s="132" t="s">
        <v>972</v>
      </c>
      <c r="C306" s="133">
        <v>170</v>
      </c>
      <c r="D306" s="132" t="s">
        <v>1496</v>
      </c>
      <c r="E306" s="132">
        <v>2.8469000000000002</v>
      </c>
      <c r="F306" s="134">
        <v>1</v>
      </c>
      <c r="G306" s="134">
        <v>1</v>
      </c>
      <c r="H306" s="171">
        <f t="shared" si="16"/>
        <v>2.8469000000000002</v>
      </c>
      <c r="I306" s="174">
        <f t="shared" si="17"/>
        <v>2.8469000000000002</v>
      </c>
      <c r="J306" s="173">
        <f t="shared" si="18"/>
        <v>17716.259999999998</v>
      </c>
      <c r="K306" s="175">
        <f t="shared" si="19"/>
        <v>17716.259999999998</v>
      </c>
      <c r="L306" s="134">
        <v>8.6199999999999992</v>
      </c>
      <c r="M306" s="132" t="s">
        <v>4</v>
      </c>
      <c r="N306" s="132" t="s">
        <v>878</v>
      </c>
      <c r="O306" s="132" t="s">
        <v>1392</v>
      </c>
    </row>
    <row r="307" spans="1:15" s="131" customFormat="1" ht="27" x14ac:dyDescent="0.25">
      <c r="A307" s="132"/>
      <c r="B307" s="132" t="s">
        <v>971</v>
      </c>
      <c r="C307" s="133">
        <v>170</v>
      </c>
      <c r="D307" s="132" t="s">
        <v>1496</v>
      </c>
      <c r="E307" s="132">
        <v>4.5209999999999999</v>
      </c>
      <c r="F307" s="134">
        <v>1</v>
      </c>
      <c r="G307" s="134">
        <v>1</v>
      </c>
      <c r="H307" s="171">
        <f t="shared" si="16"/>
        <v>4.5209999999999999</v>
      </c>
      <c r="I307" s="174">
        <f t="shared" si="17"/>
        <v>4.5209999999999999</v>
      </c>
      <c r="J307" s="173">
        <f t="shared" si="18"/>
        <v>28134.18</v>
      </c>
      <c r="K307" s="175">
        <f t="shared" si="19"/>
        <v>28134.18</v>
      </c>
      <c r="L307" s="134">
        <v>14.58</v>
      </c>
      <c r="M307" s="132" t="s">
        <v>4</v>
      </c>
      <c r="N307" s="132" t="s">
        <v>878</v>
      </c>
      <c r="O307" s="132" t="s">
        <v>1392</v>
      </c>
    </row>
    <row r="308" spans="1:15" s="131" customFormat="1" ht="27" x14ac:dyDescent="0.25">
      <c r="A308" s="132"/>
      <c r="B308" s="132" t="s">
        <v>970</v>
      </c>
      <c r="C308" s="133">
        <v>171</v>
      </c>
      <c r="D308" s="132" t="s">
        <v>1497</v>
      </c>
      <c r="E308" s="132">
        <v>1.5042</v>
      </c>
      <c r="F308" s="134">
        <v>1</v>
      </c>
      <c r="G308" s="134">
        <v>1</v>
      </c>
      <c r="H308" s="171">
        <f t="shared" si="16"/>
        <v>1.5042</v>
      </c>
      <c r="I308" s="174">
        <f t="shared" si="17"/>
        <v>1.5042</v>
      </c>
      <c r="J308" s="173">
        <f t="shared" si="18"/>
        <v>9360.64</v>
      </c>
      <c r="K308" s="175">
        <f t="shared" si="19"/>
        <v>9360.64</v>
      </c>
      <c r="L308" s="134">
        <v>2.38</v>
      </c>
      <c r="M308" s="132" t="s">
        <v>4</v>
      </c>
      <c r="N308" s="132" t="s">
        <v>878</v>
      </c>
      <c r="O308" s="132" t="s">
        <v>1392</v>
      </c>
    </row>
    <row r="309" spans="1:15" s="131" customFormat="1" ht="27" x14ac:dyDescent="0.25">
      <c r="A309" s="132"/>
      <c r="B309" s="132" t="s">
        <v>969</v>
      </c>
      <c r="C309" s="133">
        <v>171</v>
      </c>
      <c r="D309" s="132" t="s">
        <v>1497</v>
      </c>
      <c r="E309" s="132">
        <v>1.7463</v>
      </c>
      <c r="F309" s="134">
        <v>1</v>
      </c>
      <c r="G309" s="134">
        <v>1</v>
      </c>
      <c r="H309" s="171">
        <f t="shared" si="16"/>
        <v>1.7463</v>
      </c>
      <c r="I309" s="174">
        <f t="shared" si="17"/>
        <v>1.7463</v>
      </c>
      <c r="J309" s="173">
        <f t="shared" si="18"/>
        <v>10867.22</v>
      </c>
      <c r="K309" s="175">
        <f t="shared" si="19"/>
        <v>10867.22</v>
      </c>
      <c r="L309" s="134">
        <v>3.73</v>
      </c>
      <c r="M309" s="132" t="s">
        <v>4</v>
      </c>
      <c r="N309" s="132" t="s">
        <v>878</v>
      </c>
      <c r="O309" s="132" t="s">
        <v>1392</v>
      </c>
    </row>
    <row r="310" spans="1:15" s="131" customFormat="1" ht="27" x14ac:dyDescent="0.25">
      <c r="A310" s="132"/>
      <c r="B310" s="132" t="s">
        <v>968</v>
      </c>
      <c r="C310" s="133">
        <v>171</v>
      </c>
      <c r="D310" s="132" t="s">
        <v>1497</v>
      </c>
      <c r="E310" s="132">
        <v>2.2515999999999998</v>
      </c>
      <c r="F310" s="134">
        <v>1</v>
      </c>
      <c r="G310" s="134">
        <v>1</v>
      </c>
      <c r="H310" s="171">
        <f t="shared" si="16"/>
        <v>2.2515999999999998</v>
      </c>
      <c r="I310" s="174">
        <f t="shared" si="17"/>
        <v>2.2515999999999998</v>
      </c>
      <c r="J310" s="173">
        <f t="shared" si="18"/>
        <v>14011.71</v>
      </c>
      <c r="K310" s="175">
        <f t="shared" si="19"/>
        <v>14011.71</v>
      </c>
      <c r="L310" s="134">
        <v>6.15</v>
      </c>
      <c r="M310" s="132" t="s">
        <v>4</v>
      </c>
      <c r="N310" s="132" t="s">
        <v>878</v>
      </c>
      <c r="O310" s="132" t="s">
        <v>1392</v>
      </c>
    </row>
    <row r="311" spans="1:15" s="131" customFormat="1" ht="27" x14ac:dyDescent="0.25">
      <c r="A311" s="132"/>
      <c r="B311" s="132" t="s">
        <v>967</v>
      </c>
      <c r="C311" s="133">
        <v>171</v>
      </c>
      <c r="D311" s="132" t="s">
        <v>1497</v>
      </c>
      <c r="E311" s="132">
        <v>3.7892999999999999</v>
      </c>
      <c r="F311" s="134">
        <v>1</v>
      </c>
      <c r="G311" s="134">
        <v>1</v>
      </c>
      <c r="H311" s="171">
        <f t="shared" si="16"/>
        <v>3.7892999999999999</v>
      </c>
      <c r="I311" s="174">
        <f t="shared" si="17"/>
        <v>3.7892999999999999</v>
      </c>
      <c r="J311" s="173">
        <f t="shared" si="18"/>
        <v>23580.81</v>
      </c>
      <c r="K311" s="175">
        <f t="shared" si="19"/>
        <v>23580.81</v>
      </c>
      <c r="L311" s="134">
        <v>11.87</v>
      </c>
      <c r="M311" s="132" t="s">
        <v>4</v>
      </c>
      <c r="N311" s="132" t="s">
        <v>878</v>
      </c>
      <c r="O311" s="132" t="s">
        <v>1392</v>
      </c>
    </row>
    <row r="312" spans="1:15" s="131" customFormat="1" x14ac:dyDescent="0.25">
      <c r="A312" s="132"/>
      <c r="B312" s="132" t="s">
        <v>966</v>
      </c>
      <c r="C312" s="133">
        <v>173</v>
      </c>
      <c r="D312" s="132" t="s">
        <v>1498</v>
      </c>
      <c r="E312" s="132">
        <v>1.6274</v>
      </c>
      <c r="F312" s="134">
        <v>1</v>
      </c>
      <c r="G312" s="134">
        <v>1</v>
      </c>
      <c r="H312" s="171">
        <f t="shared" si="16"/>
        <v>1.6274</v>
      </c>
      <c r="I312" s="174">
        <f t="shared" si="17"/>
        <v>1.6274</v>
      </c>
      <c r="J312" s="173">
        <f t="shared" si="18"/>
        <v>10127.31</v>
      </c>
      <c r="K312" s="175">
        <f t="shared" si="19"/>
        <v>10127.31</v>
      </c>
      <c r="L312" s="134">
        <v>2.37</v>
      </c>
      <c r="M312" s="132" t="s">
        <v>4</v>
      </c>
      <c r="N312" s="132" t="s">
        <v>878</v>
      </c>
      <c r="O312" s="132" t="s">
        <v>1392</v>
      </c>
    </row>
    <row r="313" spans="1:15" s="131" customFormat="1" x14ac:dyDescent="0.25">
      <c r="A313" s="132"/>
      <c r="B313" s="132" t="s">
        <v>965</v>
      </c>
      <c r="C313" s="133">
        <v>173</v>
      </c>
      <c r="D313" s="132" t="s">
        <v>1498</v>
      </c>
      <c r="E313" s="132">
        <v>1.9764999999999999</v>
      </c>
      <c r="F313" s="134">
        <v>1</v>
      </c>
      <c r="G313" s="134">
        <v>1</v>
      </c>
      <c r="H313" s="171">
        <f t="shared" si="16"/>
        <v>1.9764999999999999</v>
      </c>
      <c r="I313" s="174">
        <f t="shared" si="17"/>
        <v>1.9764999999999999</v>
      </c>
      <c r="J313" s="173">
        <f t="shared" si="18"/>
        <v>12299.76</v>
      </c>
      <c r="K313" s="175">
        <f t="shared" si="19"/>
        <v>12299.76</v>
      </c>
      <c r="L313" s="134">
        <v>3.81</v>
      </c>
      <c r="M313" s="132" t="s">
        <v>4</v>
      </c>
      <c r="N313" s="132" t="s">
        <v>878</v>
      </c>
      <c r="O313" s="132" t="s">
        <v>1392</v>
      </c>
    </row>
    <row r="314" spans="1:15" s="131" customFormat="1" x14ac:dyDescent="0.25">
      <c r="A314" s="132"/>
      <c r="B314" s="132" t="s">
        <v>964</v>
      </c>
      <c r="C314" s="133">
        <v>173</v>
      </c>
      <c r="D314" s="132" t="s">
        <v>1498</v>
      </c>
      <c r="E314" s="132">
        <v>2.7252000000000001</v>
      </c>
      <c r="F314" s="134">
        <v>1</v>
      </c>
      <c r="G314" s="134">
        <v>1</v>
      </c>
      <c r="H314" s="171">
        <f t="shared" si="16"/>
        <v>2.7252000000000001</v>
      </c>
      <c r="I314" s="174">
        <f t="shared" si="17"/>
        <v>2.7252000000000001</v>
      </c>
      <c r="J314" s="173">
        <f t="shared" si="18"/>
        <v>16958.919999999998</v>
      </c>
      <c r="K314" s="175">
        <f t="shared" si="19"/>
        <v>16958.919999999998</v>
      </c>
      <c r="L314" s="134">
        <v>7.9</v>
      </c>
      <c r="M314" s="132" t="s">
        <v>4</v>
      </c>
      <c r="N314" s="132" t="s">
        <v>878</v>
      </c>
      <c r="O314" s="132" t="s">
        <v>1392</v>
      </c>
    </row>
    <row r="315" spans="1:15" s="131" customFormat="1" x14ac:dyDescent="0.25">
      <c r="A315" s="132"/>
      <c r="B315" s="132" t="s">
        <v>963</v>
      </c>
      <c r="C315" s="133">
        <v>173</v>
      </c>
      <c r="D315" s="132" t="s">
        <v>1498</v>
      </c>
      <c r="E315" s="132">
        <v>5.4912000000000001</v>
      </c>
      <c r="F315" s="134">
        <v>1</v>
      </c>
      <c r="G315" s="134">
        <v>1</v>
      </c>
      <c r="H315" s="171">
        <f t="shared" si="16"/>
        <v>5.4912000000000001</v>
      </c>
      <c r="I315" s="174">
        <f t="shared" si="17"/>
        <v>5.4912000000000001</v>
      </c>
      <c r="J315" s="173">
        <f t="shared" si="18"/>
        <v>34171.74</v>
      </c>
      <c r="K315" s="175">
        <f t="shared" si="19"/>
        <v>34171.74</v>
      </c>
      <c r="L315" s="134">
        <v>17.25</v>
      </c>
      <c r="M315" s="132" t="s">
        <v>4</v>
      </c>
      <c r="N315" s="132" t="s">
        <v>878</v>
      </c>
      <c r="O315" s="132" t="s">
        <v>1392</v>
      </c>
    </row>
    <row r="316" spans="1:15" s="131" customFormat="1" ht="27" x14ac:dyDescent="0.25">
      <c r="A316" s="132"/>
      <c r="B316" s="132" t="s">
        <v>962</v>
      </c>
      <c r="C316" s="133">
        <v>174</v>
      </c>
      <c r="D316" s="132" t="s">
        <v>1499</v>
      </c>
      <c r="E316" s="132">
        <v>1.9451000000000001</v>
      </c>
      <c r="F316" s="134">
        <v>1</v>
      </c>
      <c r="G316" s="134">
        <v>1</v>
      </c>
      <c r="H316" s="171">
        <f t="shared" si="16"/>
        <v>1.9451000000000001</v>
      </c>
      <c r="I316" s="174">
        <f t="shared" si="17"/>
        <v>1.9451000000000001</v>
      </c>
      <c r="J316" s="173">
        <f t="shared" si="18"/>
        <v>12104.36</v>
      </c>
      <c r="K316" s="175">
        <f t="shared" si="19"/>
        <v>12104.36</v>
      </c>
      <c r="L316" s="134">
        <v>2.4900000000000002</v>
      </c>
      <c r="M316" s="132" t="s">
        <v>4</v>
      </c>
      <c r="N316" s="132" t="s">
        <v>878</v>
      </c>
      <c r="O316" s="132" t="s">
        <v>1392</v>
      </c>
    </row>
    <row r="317" spans="1:15" s="131" customFormat="1" ht="27" x14ac:dyDescent="0.25">
      <c r="A317" s="132"/>
      <c r="B317" s="132" t="s">
        <v>961</v>
      </c>
      <c r="C317" s="133">
        <v>174</v>
      </c>
      <c r="D317" s="132" t="s">
        <v>1499</v>
      </c>
      <c r="E317" s="132">
        <v>2.0565000000000002</v>
      </c>
      <c r="F317" s="134">
        <v>1</v>
      </c>
      <c r="G317" s="134">
        <v>1</v>
      </c>
      <c r="H317" s="171">
        <f t="shared" si="16"/>
        <v>2.0565000000000002</v>
      </c>
      <c r="I317" s="174">
        <f t="shared" si="17"/>
        <v>2.0565000000000002</v>
      </c>
      <c r="J317" s="173">
        <f t="shared" si="18"/>
        <v>12797.6</v>
      </c>
      <c r="K317" s="175">
        <f t="shared" si="19"/>
        <v>12797.6</v>
      </c>
      <c r="L317" s="134">
        <v>3.05</v>
      </c>
      <c r="M317" s="132" t="s">
        <v>4</v>
      </c>
      <c r="N317" s="132" t="s">
        <v>878</v>
      </c>
      <c r="O317" s="132" t="s">
        <v>1392</v>
      </c>
    </row>
    <row r="318" spans="1:15" s="131" customFormat="1" ht="27" x14ac:dyDescent="0.25">
      <c r="A318" s="132"/>
      <c r="B318" s="132" t="s">
        <v>960</v>
      </c>
      <c r="C318" s="133">
        <v>174</v>
      </c>
      <c r="D318" s="132" t="s">
        <v>1499</v>
      </c>
      <c r="E318" s="132">
        <v>2.4895</v>
      </c>
      <c r="F318" s="134">
        <v>1</v>
      </c>
      <c r="G318" s="134">
        <v>1</v>
      </c>
      <c r="H318" s="171">
        <f t="shared" si="16"/>
        <v>2.4895</v>
      </c>
      <c r="I318" s="174">
        <f t="shared" si="17"/>
        <v>2.4895</v>
      </c>
      <c r="J318" s="173">
        <f t="shared" si="18"/>
        <v>15492.16</v>
      </c>
      <c r="K318" s="175">
        <f t="shared" si="19"/>
        <v>15492.16</v>
      </c>
      <c r="L318" s="134">
        <v>4.8099999999999996</v>
      </c>
      <c r="M318" s="132" t="s">
        <v>4</v>
      </c>
      <c r="N318" s="132" t="s">
        <v>878</v>
      </c>
      <c r="O318" s="132" t="s">
        <v>1392</v>
      </c>
    </row>
    <row r="319" spans="1:15" s="131" customFormat="1" ht="27" x14ac:dyDescent="0.25">
      <c r="A319" s="132"/>
      <c r="B319" s="132" t="s">
        <v>959</v>
      </c>
      <c r="C319" s="133">
        <v>174</v>
      </c>
      <c r="D319" s="132" t="s">
        <v>1499</v>
      </c>
      <c r="E319" s="132">
        <v>4.1252000000000004</v>
      </c>
      <c r="F319" s="134">
        <v>1</v>
      </c>
      <c r="G319" s="134">
        <v>1</v>
      </c>
      <c r="H319" s="171">
        <f t="shared" si="16"/>
        <v>4.1252000000000004</v>
      </c>
      <c r="I319" s="174">
        <f t="shared" si="17"/>
        <v>4.1252000000000004</v>
      </c>
      <c r="J319" s="173">
        <f t="shared" si="18"/>
        <v>25671.119999999999</v>
      </c>
      <c r="K319" s="175">
        <f t="shared" si="19"/>
        <v>25671.119999999999</v>
      </c>
      <c r="L319" s="134">
        <v>8.43</v>
      </c>
      <c r="M319" s="132" t="s">
        <v>4</v>
      </c>
      <c r="N319" s="132" t="s">
        <v>878</v>
      </c>
      <c r="O319" s="132" t="s">
        <v>1392</v>
      </c>
    </row>
    <row r="320" spans="1:15" s="131" customFormat="1" ht="27" x14ac:dyDescent="0.25">
      <c r="A320" s="132"/>
      <c r="B320" s="132" t="s">
        <v>958</v>
      </c>
      <c r="C320" s="133">
        <v>175</v>
      </c>
      <c r="D320" s="132" t="s">
        <v>1500</v>
      </c>
      <c r="E320" s="132">
        <v>1.663</v>
      </c>
      <c r="F320" s="134">
        <v>1</v>
      </c>
      <c r="G320" s="134">
        <v>1</v>
      </c>
      <c r="H320" s="171">
        <f t="shared" si="16"/>
        <v>1.663</v>
      </c>
      <c r="I320" s="174">
        <f t="shared" si="17"/>
        <v>1.663</v>
      </c>
      <c r="J320" s="173">
        <f t="shared" si="18"/>
        <v>10348.85</v>
      </c>
      <c r="K320" s="175">
        <f t="shared" si="19"/>
        <v>10348.85</v>
      </c>
      <c r="L320" s="134">
        <v>1.51</v>
      </c>
      <c r="M320" s="132" t="s">
        <v>4</v>
      </c>
      <c r="N320" s="132" t="s">
        <v>878</v>
      </c>
      <c r="O320" s="132" t="s">
        <v>1392</v>
      </c>
    </row>
    <row r="321" spans="1:15" s="131" customFormat="1" ht="27" x14ac:dyDescent="0.25">
      <c r="A321" s="132"/>
      <c r="B321" s="132" t="s">
        <v>957</v>
      </c>
      <c r="C321" s="133">
        <v>175</v>
      </c>
      <c r="D321" s="132" t="s">
        <v>1500</v>
      </c>
      <c r="E321" s="132">
        <v>1.7804</v>
      </c>
      <c r="F321" s="134">
        <v>1</v>
      </c>
      <c r="G321" s="134">
        <v>1</v>
      </c>
      <c r="H321" s="171">
        <f t="shared" si="16"/>
        <v>1.7804</v>
      </c>
      <c r="I321" s="174">
        <f t="shared" si="17"/>
        <v>1.7804</v>
      </c>
      <c r="J321" s="173">
        <f t="shared" si="18"/>
        <v>11079.43</v>
      </c>
      <c r="K321" s="175">
        <f t="shared" si="19"/>
        <v>11079.43</v>
      </c>
      <c r="L321" s="134">
        <v>2.09</v>
      </c>
      <c r="M321" s="132" t="s">
        <v>4</v>
      </c>
      <c r="N321" s="132" t="s">
        <v>878</v>
      </c>
      <c r="O321" s="132" t="s">
        <v>1392</v>
      </c>
    </row>
    <row r="322" spans="1:15" s="131" customFormat="1" ht="27" x14ac:dyDescent="0.25">
      <c r="A322" s="132"/>
      <c r="B322" s="132" t="s">
        <v>956</v>
      </c>
      <c r="C322" s="133">
        <v>175</v>
      </c>
      <c r="D322" s="132" t="s">
        <v>1500</v>
      </c>
      <c r="E322" s="132">
        <v>2.2355999999999998</v>
      </c>
      <c r="F322" s="134">
        <v>1</v>
      </c>
      <c r="G322" s="134">
        <v>1</v>
      </c>
      <c r="H322" s="171">
        <f t="shared" si="16"/>
        <v>2.2355999999999998</v>
      </c>
      <c r="I322" s="174">
        <f t="shared" si="17"/>
        <v>2.2355999999999998</v>
      </c>
      <c r="J322" s="173">
        <f t="shared" si="18"/>
        <v>13912.14</v>
      </c>
      <c r="K322" s="175">
        <f t="shared" si="19"/>
        <v>13912.14</v>
      </c>
      <c r="L322" s="134">
        <v>4.09</v>
      </c>
      <c r="M322" s="132" t="s">
        <v>4</v>
      </c>
      <c r="N322" s="132" t="s">
        <v>878</v>
      </c>
      <c r="O322" s="132" t="s">
        <v>1392</v>
      </c>
    </row>
    <row r="323" spans="1:15" s="131" customFormat="1" ht="27" x14ac:dyDescent="0.25">
      <c r="A323" s="132"/>
      <c r="B323" s="132" t="s">
        <v>955</v>
      </c>
      <c r="C323" s="133">
        <v>175</v>
      </c>
      <c r="D323" s="132" t="s">
        <v>1500</v>
      </c>
      <c r="E323" s="132">
        <v>3.758</v>
      </c>
      <c r="F323" s="134">
        <v>1</v>
      </c>
      <c r="G323" s="134">
        <v>1</v>
      </c>
      <c r="H323" s="171">
        <f t="shared" si="16"/>
        <v>3.758</v>
      </c>
      <c r="I323" s="174">
        <f t="shared" si="17"/>
        <v>3.758</v>
      </c>
      <c r="J323" s="173">
        <f t="shared" si="18"/>
        <v>23386.03</v>
      </c>
      <c r="K323" s="175">
        <f t="shared" si="19"/>
        <v>23386.03</v>
      </c>
      <c r="L323" s="134">
        <v>9.59</v>
      </c>
      <c r="M323" s="132" t="s">
        <v>4</v>
      </c>
      <c r="N323" s="132" t="s">
        <v>878</v>
      </c>
      <c r="O323" s="132" t="s">
        <v>1392</v>
      </c>
    </row>
    <row r="324" spans="1:15" s="131" customFormat="1" ht="27" x14ac:dyDescent="0.25">
      <c r="A324" s="132"/>
      <c r="B324" s="132" t="s">
        <v>954</v>
      </c>
      <c r="C324" s="133">
        <v>176</v>
      </c>
      <c r="D324" s="132" t="s">
        <v>1501</v>
      </c>
      <c r="E324" s="132">
        <v>1.3302</v>
      </c>
      <c r="F324" s="134">
        <v>1</v>
      </c>
      <c r="G324" s="134">
        <v>1</v>
      </c>
      <c r="H324" s="171">
        <f t="shared" si="16"/>
        <v>1.3302</v>
      </c>
      <c r="I324" s="174">
        <f t="shared" si="17"/>
        <v>1.3302</v>
      </c>
      <c r="J324" s="173">
        <f t="shared" si="18"/>
        <v>8277.83</v>
      </c>
      <c r="K324" s="175">
        <f t="shared" si="19"/>
        <v>8277.83</v>
      </c>
      <c r="L324" s="134">
        <v>2.54</v>
      </c>
      <c r="M324" s="132" t="s">
        <v>4</v>
      </c>
      <c r="N324" s="132" t="s">
        <v>878</v>
      </c>
      <c r="O324" s="132" t="s">
        <v>1392</v>
      </c>
    </row>
    <row r="325" spans="1:15" s="131" customFormat="1" ht="27" x14ac:dyDescent="0.25">
      <c r="A325" s="132"/>
      <c r="B325" s="132" t="s">
        <v>953</v>
      </c>
      <c r="C325" s="133">
        <v>176</v>
      </c>
      <c r="D325" s="132" t="s">
        <v>1501</v>
      </c>
      <c r="E325" s="132">
        <v>2.78</v>
      </c>
      <c r="F325" s="134">
        <v>1</v>
      </c>
      <c r="G325" s="134">
        <v>1</v>
      </c>
      <c r="H325" s="171">
        <f t="shared" si="16"/>
        <v>2.78</v>
      </c>
      <c r="I325" s="174">
        <f t="shared" si="17"/>
        <v>2.78</v>
      </c>
      <c r="J325" s="173">
        <f t="shared" si="18"/>
        <v>17299.939999999999</v>
      </c>
      <c r="K325" s="175">
        <f t="shared" si="19"/>
        <v>17299.939999999999</v>
      </c>
      <c r="L325" s="134">
        <v>2.09</v>
      </c>
      <c r="M325" s="132" t="s">
        <v>4</v>
      </c>
      <c r="N325" s="132" t="s">
        <v>878</v>
      </c>
      <c r="O325" s="132" t="s">
        <v>1392</v>
      </c>
    </row>
    <row r="326" spans="1:15" s="131" customFormat="1" ht="27" x14ac:dyDescent="0.25">
      <c r="A326" s="132"/>
      <c r="B326" s="132" t="s">
        <v>952</v>
      </c>
      <c r="C326" s="133">
        <v>176</v>
      </c>
      <c r="D326" s="132" t="s">
        <v>1501</v>
      </c>
      <c r="E326" s="132">
        <v>2.8913000000000002</v>
      </c>
      <c r="F326" s="134">
        <v>1</v>
      </c>
      <c r="G326" s="134">
        <v>1</v>
      </c>
      <c r="H326" s="171">
        <f t="shared" si="16"/>
        <v>2.8913000000000002</v>
      </c>
      <c r="I326" s="174">
        <f t="shared" si="17"/>
        <v>2.8913000000000002</v>
      </c>
      <c r="J326" s="173">
        <f t="shared" si="18"/>
        <v>17992.560000000001</v>
      </c>
      <c r="K326" s="175">
        <f t="shared" si="19"/>
        <v>17992.560000000001</v>
      </c>
      <c r="L326" s="134">
        <v>3.83</v>
      </c>
      <c r="M326" s="132" t="s">
        <v>4</v>
      </c>
      <c r="N326" s="132" t="s">
        <v>878</v>
      </c>
      <c r="O326" s="132" t="s">
        <v>1392</v>
      </c>
    </row>
    <row r="327" spans="1:15" s="131" customFormat="1" ht="27" x14ac:dyDescent="0.25">
      <c r="A327" s="132"/>
      <c r="B327" s="132" t="s">
        <v>951</v>
      </c>
      <c r="C327" s="133">
        <v>176</v>
      </c>
      <c r="D327" s="132" t="s">
        <v>1501</v>
      </c>
      <c r="E327" s="132">
        <v>4.2999000000000001</v>
      </c>
      <c r="F327" s="134">
        <v>1</v>
      </c>
      <c r="G327" s="134">
        <v>1</v>
      </c>
      <c r="H327" s="171">
        <f t="shared" si="16"/>
        <v>4.2999000000000001</v>
      </c>
      <c r="I327" s="174">
        <f t="shared" si="17"/>
        <v>4.2999000000000001</v>
      </c>
      <c r="J327" s="173">
        <f t="shared" si="18"/>
        <v>26758.28</v>
      </c>
      <c r="K327" s="175">
        <f t="shared" si="19"/>
        <v>26758.28</v>
      </c>
      <c r="L327" s="134">
        <v>12.9</v>
      </c>
      <c r="M327" s="132" t="s">
        <v>4</v>
      </c>
      <c r="N327" s="132" t="s">
        <v>878</v>
      </c>
      <c r="O327" s="132" t="s">
        <v>1392</v>
      </c>
    </row>
    <row r="328" spans="1:15" s="131" customFormat="1" ht="27" x14ac:dyDescent="0.25">
      <c r="A328" s="132"/>
      <c r="B328" s="132" t="s">
        <v>950</v>
      </c>
      <c r="C328" s="133">
        <v>177</v>
      </c>
      <c r="D328" s="132" t="s">
        <v>1502</v>
      </c>
      <c r="E328" s="132">
        <v>0.99209999999999998</v>
      </c>
      <c r="F328" s="134">
        <v>1</v>
      </c>
      <c r="G328" s="134">
        <v>1</v>
      </c>
      <c r="H328" s="171">
        <f t="shared" si="16"/>
        <v>0.99209999999999998</v>
      </c>
      <c r="I328" s="174">
        <f t="shared" si="17"/>
        <v>0.99209999999999998</v>
      </c>
      <c r="J328" s="173">
        <f t="shared" si="18"/>
        <v>6173.84</v>
      </c>
      <c r="K328" s="175">
        <f t="shared" si="19"/>
        <v>6173.84</v>
      </c>
      <c r="L328" s="134">
        <v>2.2999999999999998</v>
      </c>
      <c r="M328" s="132" t="s">
        <v>4</v>
      </c>
      <c r="N328" s="132" t="s">
        <v>878</v>
      </c>
      <c r="O328" s="132" t="s">
        <v>1392</v>
      </c>
    </row>
    <row r="329" spans="1:15" s="131" customFormat="1" ht="27" x14ac:dyDescent="0.25">
      <c r="A329" s="132"/>
      <c r="B329" s="132" t="s">
        <v>949</v>
      </c>
      <c r="C329" s="133">
        <v>177</v>
      </c>
      <c r="D329" s="132" t="s">
        <v>1502</v>
      </c>
      <c r="E329" s="132">
        <v>1.4443999999999999</v>
      </c>
      <c r="F329" s="134">
        <v>1</v>
      </c>
      <c r="G329" s="134">
        <v>1</v>
      </c>
      <c r="H329" s="171">
        <f t="shared" si="16"/>
        <v>1.4443999999999999</v>
      </c>
      <c r="I329" s="174">
        <f t="shared" si="17"/>
        <v>1.4443999999999999</v>
      </c>
      <c r="J329" s="173">
        <f t="shared" si="18"/>
        <v>8988.5</v>
      </c>
      <c r="K329" s="175">
        <f t="shared" si="19"/>
        <v>8988.5</v>
      </c>
      <c r="L329" s="134">
        <v>3.79</v>
      </c>
      <c r="M329" s="132" t="s">
        <v>4</v>
      </c>
      <c r="N329" s="132" t="s">
        <v>878</v>
      </c>
      <c r="O329" s="132" t="s">
        <v>1392</v>
      </c>
    </row>
    <row r="330" spans="1:15" s="131" customFormat="1" ht="27" x14ac:dyDescent="0.25">
      <c r="A330" s="132"/>
      <c r="B330" s="132" t="s">
        <v>948</v>
      </c>
      <c r="C330" s="133">
        <v>177</v>
      </c>
      <c r="D330" s="132" t="s">
        <v>1502</v>
      </c>
      <c r="E330" s="132">
        <v>2.0055999999999998</v>
      </c>
      <c r="F330" s="134">
        <v>1</v>
      </c>
      <c r="G330" s="134">
        <v>1</v>
      </c>
      <c r="H330" s="171">
        <f t="shared" si="16"/>
        <v>2.0055999999999998</v>
      </c>
      <c r="I330" s="174">
        <f t="shared" si="17"/>
        <v>2.0055999999999998</v>
      </c>
      <c r="J330" s="173">
        <f t="shared" si="18"/>
        <v>12480.85</v>
      </c>
      <c r="K330" s="175">
        <f t="shared" si="19"/>
        <v>12480.85</v>
      </c>
      <c r="L330" s="134">
        <v>6.66</v>
      </c>
      <c r="M330" s="132" t="s">
        <v>4</v>
      </c>
      <c r="N330" s="132" t="s">
        <v>878</v>
      </c>
      <c r="O330" s="132" t="s">
        <v>1392</v>
      </c>
    </row>
    <row r="331" spans="1:15" s="131" customFormat="1" ht="27" x14ac:dyDescent="0.25">
      <c r="A331" s="132"/>
      <c r="B331" s="132" t="s">
        <v>947</v>
      </c>
      <c r="C331" s="133">
        <v>177</v>
      </c>
      <c r="D331" s="132" t="s">
        <v>1502</v>
      </c>
      <c r="E331" s="132">
        <v>4.3635999999999999</v>
      </c>
      <c r="F331" s="134">
        <v>1</v>
      </c>
      <c r="G331" s="134">
        <v>1</v>
      </c>
      <c r="H331" s="171">
        <f t="shared" si="16"/>
        <v>4.3635999999999999</v>
      </c>
      <c r="I331" s="174">
        <f t="shared" si="17"/>
        <v>4.3635999999999999</v>
      </c>
      <c r="J331" s="173">
        <f t="shared" si="18"/>
        <v>27154.68</v>
      </c>
      <c r="K331" s="175">
        <f t="shared" si="19"/>
        <v>27154.68</v>
      </c>
      <c r="L331" s="134">
        <v>17.170000000000002</v>
      </c>
      <c r="M331" s="132" t="s">
        <v>4</v>
      </c>
      <c r="N331" s="132" t="s">
        <v>878</v>
      </c>
      <c r="O331" s="132" t="s">
        <v>1392</v>
      </c>
    </row>
    <row r="332" spans="1:15" s="131" customFormat="1" x14ac:dyDescent="0.25">
      <c r="A332" s="132"/>
      <c r="B332" s="132" t="s">
        <v>946</v>
      </c>
      <c r="C332" s="133">
        <v>180</v>
      </c>
      <c r="D332" s="132" t="s">
        <v>1503</v>
      </c>
      <c r="E332" s="132">
        <v>1.0113000000000001</v>
      </c>
      <c r="F332" s="134">
        <v>1</v>
      </c>
      <c r="G332" s="134">
        <v>1</v>
      </c>
      <c r="H332" s="171">
        <f t="shared" si="16"/>
        <v>1.0113000000000001</v>
      </c>
      <c r="I332" s="174">
        <f t="shared" si="17"/>
        <v>1.0113000000000001</v>
      </c>
      <c r="J332" s="173">
        <f t="shared" si="18"/>
        <v>6293.32</v>
      </c>
      <c r="K332" s="175">
        <f t="shared" si="19"/>
        <v>6293.32</v>
      </c>
      <c r="L332" s="134">
        <v>3.68</v>
      </c>
      <c r="M332" s="132" t="s">
        <v>4</v>
      </c>
      <c r="N332" s="132" t="s">
        <v>878</v>
      </c>
      <c r="O332" s="132" t="s">
        <v>1392</v>
      </c>
    </row>
    <row r="333" spans="1:15" s="131" customFormat="1" x14ac:dyDescent="0.25">
      <c r="A333" s="132"/>
      <c r="B333" s="132" t="s">
        <v>945</v>
      </c>
      <c r="C333" s="133">
        <v>180</v>
      </c>
      <c r="D333" s="132" t="s">
        <v>1503</v>
      </c>
      <c r="E333" s="132">
        <v>1.4507000000000001</v>
      </c>
      <c r="F333" s="134">
        <v>1</v>
      </c>
      <c r="G333" s="134">
        <v>1</v>
      </c>
      <c r="H333" s="171">
        <f t="shared" ref="H333:H396" si="20">ROUND(E333*F333,5)</f>
        <v>1.4507000000000001</v>
      </c>
      <c r="I333" s="174">
        <f t="shared" ref="I333:I396" si="21">ROUND(E333*G333,5)</f>
        <v>1.4507000000000001</v>
      </c>
      <c r="J333" s="173">
        <f t="shared" ref="J333:J396" si="22">ROUND(H333*6223,2)</f>
        <v>9027.7099999999991</v>
      </c>
      <c r="K333" s="175">
        <f t="shared" ref="K333:K396" si="23">ROUND(I333*6223,2)</f>
        <v>9027.7099999999991</v>
      </c>
      <c r="L333" s="134">
        <v>5.76</v>
      </c>
      <c r="M333" s="132" t="s">
        <v>4</v>
      </c>
      <c r="N333" s="132" t="s">
        <v>878</v>
      </c>
      <c r="O333" s="132" t="s">
        <v>1392</v>
      </c>
    </row>
    <row r="334" spans="1:15" s="131" customFormat="1" x14ac:dyDescent="0.25">
      <c r="A334" s="132"/>
      <c r="B334" s="132" t="s">
        <v>944</v>
      </c>
      <c r="C334" s="133">
        <v>180</v>
      </c>
      <c r="D334" s="132" t="s">
        <v>1503</v>
      </c>
      <c r="E334" s="132">
        <v>2.1682999999999999</v>
      </c>
      <c r="F334" s="134">
        <v>1</v>
      </c>
      <c r="G334" s="134">
        <v>1</v>
      </c>
      <c r="H334" s="171">
        <f t="shared" si="20"/>
        <v>2.1682999999999999</v>
      </c>
      <c r="I334" s="174">
        <f t="shared" si="21"/>
        <v>2.1682999999999999</v>
      </c>
      <c r="J334" s="173">
        <f t="shared" si="22"/>
        <v>13493.33</v>
      </c>
      <c r="K334" s="175">
        <f t="shared" si="23"/>
        <v>13493.33</v>
      </c>
      <c r="L334" s="134">
        <v>9.2200000000000006</v>
      </c>
      <c r="M334" s="132" t="s">
        <v>4</v>
      </c>
      <c r="N334" s="132" t="s">
        <v>878</v>
      </c>
      <c r="O334" s="132" t="s">
        <v>1392</v>
      </c>
    </row>
    <row r="335" spans="1:15" s="131" customFormat="1" x14ac:dyDescent="0.25">
      <c r="A335" s="132"/>
      <c r="B335" s="132" t="s">
        <v>943</v>
      </c>
      <c r="C335" s="133">
        <v>180</v>
      </c>
      <c r="D335" s="132" t="s">
        <v>1503</v>
      </c>
      <c r="E335" s="132">
        <v>4.3170000000000002</v>
      </c>
      <c r="F335" s="134">
        <v>1</v>
      </c>
      <c r="G335" s="134">
        <v>1</v>
      </c>
      <c r="H335" s="171">
        <f t="shared" si="20"/>
        <v>4.3170000000000002</v>
      </c>
      <c r="I335" s="174">
        <f t="shared" si="21"/>
        <v>4.3170000000000002</v>
      </c>
      <c r="J335" s="173">
        <f t="shared" si="22"/>
        <v>26864.69</v>
      </c>
      <c r="K335" s="175">
        <f t="shared" si="23"/>
        <v>26864.69</v>
      </c>
      <c r="L335" s="134">
        <v>15.75</v>
      </c>
      <c r="M335" s="132" t="s">
        <v>4</v>
      </c>
      <c r="N335" s="132" t="s">
        <v>878</v>
      </c>
      <c r="O335" s="132" t="s">
        <v>1392</v>
      </c>
    </row>
    <row r="336" spans="1:15" s="131" customFormat="1" x14ac:dyDescent="0.25">
      <c r="A336" s="132"/>
      <c r="B336" s="132" t="s">
        <v>942</v>
      </c>
      <c r="C336" s="133">
        <v>190</v>
      </c>
      <c r="D336" s="132" t="s">
        <v>1504</v>
      </c>
      <c r="E336" s="132">
        <v>0.68500000000000005</v>
      </c>
      <c r="F336" s="134">
        <v>1</v>
      </c>
      <c r="G336" s="134">
        <v>1</v>
      </c>
      <c r="H336" s="171">
        <f t="shared" si="20"/>
        <v>0.68500000000000005</v>
      </c>
      <c r="I336" s="174">
        <f t="shared" si="21"/>
        <v>0.68500000000000005</v>
      </c>
      <c r="J336" s="173">
        <f t="shared" si="22"/>
        <v>4262.76</v>
      </c>
      <c r="K336" s="175">
        <f t="shared" si="23"/>
        <v>4262.76</v>
      </c>
      <c r="L336" s="134">
        <v>2.15</v>
      </c>
      <c r="M336" s="132" t="s">
        <v>4</v>
      </c>
      <c r="N336" s="132" t="s">
        <v>878</v>
      </c>
      <c r="O336" s="132" t="s">
        <v>1392</v>
      </c>
    </row>
    <row r="337" spans="1:15" s="131" customFormat="1" x14ac:dyDescent="0.25">
      <c r="A337" s="132"/>
      <c r="B337" s="132" t="s">
        <v>941</v>
      </c>
      <c r="C337" s="133">
        <v>190</v>
      </c>
      <c r="D337" s="132" t="s">
        <v>1504</v>
      </c>
      <c r="E337" s="132">
        <v>0.80349999999999999</v>
      </c>
      <c r="F337" s="134">
        <v>1</v>
      </c>
      <c r="G337" s="134">
        <v>1</v>
      </c>
      <c r="H337" s="171">
        <f t="shared" si="20"/>
        <v>0.80349999999999999</v>
      </c>
      <c r="I337" s="174">
        <f t="shared" si="21"/>
        <v>0.80349999999999999</v>
      </c>
      <c r="J337" s="173">
        <f t="shared" si="22"/>
        <v>5000.18</v>
      </c>
      <c r="K337" s="175">
        <f t="shared" si="23"/>
        <v>5000.18</v>
      </c>
      <c r="L337" s="134">
        <v>3.08</v>
      </c>
      <c r="M337" s="132" t="s">
        <v>4</v>
      </c>
      <c r="N337" s="132" t="s">
        <v>878</v>
      </c>
      <c r="O337" s="132" t="s">
        <v>1392</v>
      </c>
    </row>
    <row r="338" spans="1:15" s="131" customFormat="1" x14ac:dyDescent="0.25">
      <c r="A338" s="132"/>
      <c r="B338" s="132" t="s">
        <v>940</v>
      </c>
      <c r="C338" s="133">
        <v>190</v>
      </c>
      <c r="D338" s="132" t="s">
        <v>1504</v>
      </c>
      <c r="E338" s="132">
        <v>1.0665</v>
      </c>
      <c r="F338" s="134">
        <v>1</v>
      </c>
      <c r="G338" s="134">
        <v>1</v>
      </c>
      <c r="H338" s="171">
        <f t="shared" si="20"/>
        <v>1.0665</v>
      </c>
      <c r="I338" s="174">
        <f t="shared" si="21"/>
        <v>1.0665</v>
      </c>
      <c r="J338" s="173">
        <f t="shared" si="22"/>
        <v>6636.83</v>
      </c>
      <c r="K338" s="175">
        <f t="shared" si="23"/>
        <v>6636.83</v>
      </c>
      <c r="L338" s="134">
        <v>4.87</v>
      </c>
      <c r="M338" s="132" t="s">
        <v>4</v>
      </c>
      <c r="N338" s="132" t="s">
        <v>878</v>
      </c>
      <c r="O338" s="132" t="s">
        <v>1392</v>
      </c>
    </row>
    <row r="339" spans="1:15" s="131" customFormat="1" x14ac:dyDescent="0.25">
      <c r="A339" s="132"/>
      <c r="B339" s="132" t="s">
        <v>939</v>
      </c>
      <c r="C339" s="133">
        <v>190</v>
      </c>
      <c r="D339" s="132" t="s">
        <v>1504</v>
      </c>
      <c r="E339" s="132">
        <v>1.9974000000000001</v>
      </c>
      <c r="F339" s="134">
        <v>1</v>
      </c>
      <c r="G339" s="134">
        <v>1</v>
      </c>
      <c r="H339" s="171">
        <f t="shared" si="20"/>
        <v>1.9974000000000001</v>
      </c>
      <c r="I339" s="174">
        <f t="shared" si="21"/>
        <v>1.9974000000000001</v>
      </c>
      <c r="J339" s="173">
        <f t="shared" si="22"/>
        <v>12429.82</v>
      </c>
      <c r="K339" s="175">
        <f t="shared" si="23"/>
        <v>12429.82</v>
      </c>
      <c r="L339" s="134">
        <v>7.56</v>
      </c>
      <c r="M339" s="132" t="s">
        <v>4</v>
      </c>
      <c r="N339" s="132" t="s">
        <v>878</v>
      </c>
      <c r="O339" s="132" t="s">
        <v>1392</v>
      </c>
    </row>
    <row r="340" spans="1:15" s="131" customFormat="1" ht="27" x14ac:dyDescent="0.25">
      <c r="A340" s="132"/>
      <c r="B340" s="132" t="s">
        <v>938</v>
      </c>
      <c r="C340" s="133">
        <v>191</v>
      </c>
      <c r="D340" s="132" t="s">
        <v>1505</v>
      </c>
      <c r="E340" s="132">
        <v>0.98750000000000004</v>
      </c>
      <c r="F340" s="134">
        <v>1</v>
      </c>
      <c r="G340" s="134">
        <v>1</v>
      </c>
      <c r="H340" s="171">
        <f t="shared" si="20"/>
        <v>0.98750000000000004</v>
      </c>
      <c r="I340" s="174">
        <f t="shared" si="21"/>
        <v>0.98750000000000004</v>
      </c>
      <c r="J340" s="173">
        <f t="shared" si="22"/>
        <v>6145.21</v>
      </c>
      <c r="K340" s="175">
        <f t="shared" si="23"/>
        <v>6145.21</v>
      </c>
      <c r="L340" s="134">
        <v>2.54</v>
      </c>
      <c r="M340" s="132" t="s">
        <v>4</v>
      </c>
      <c r="N340" s="132" t="s">
        <v>878</v>
      </c>
      <c r="O340" s="132" t="s">
        <v>1392</v>
      </c>
    </row>
    <row r="341" spans="1:15" s="131" customFormat="1" ht="27" x14ac:dyDescent="0.25">
      <c r="A341" s="132"/>
      <c r="B341" s="132" t="s">
        <v>937</v>
      </c>
      <c r="C341" s="133">
        <v>191</v>
      </c>
      <c r="D341" s="132" t="s">
        <v>1505</v>
      </c>
      <c r="E341" s="132">
        <v>1.1379999999999999</v>
      </c>
      <c r="F341" s="134">
        <v>1</v>
      </c>
      <c r="G341" s="134">
        <v>1</v>
      </c>
      <c r="H341" s="171">
        <f t="shared" si="20"/>
        <v>1.1379999999999999</v>
      </c>
      <c r="I341" s="174">
        <f t="shared" si="21"/>
        <v>1.1379999999999999</v>
      </c>
      <c r="J341" s="173">
        <f t="shared" si="22"/>
        <v>7081.77</v>
      </c>
      <c r="K341" s="175">
        <f t="shared" si="23"/>
        <v>7081.77</v>
      </c>
      <c r="L341" s="134">
        <v>3.5</v>
      </c>
      <c r="M341" s="132" t="s">
        <v>4</v>
      </c>
      <c r="N341" s="132" t="s">
        <v>878</v>
      </c>
      <c r="O341" s="132" t="s">
        <v>1392</v>
      </c>
    </row>
    <row r="342" spans="1:15" s="131" customFormat="1" ht="27" x14ac:dyDescent="0.25">
      <c r="A342" s="132"/>
      <c r="B342" s="132" t="s">
        <v>936</v>
      </c>
      <c r="C342" s="133">
        <v>191</v>
      </c>
      <c r="D342" s="132" t="s">
        <v>1505</v>
      </c>
      <c r="E342" s="132">
        <v>1.4762999999999999</v>
      </c>
      <c r="F342" s="134">
        <v>1</v>
      </c>
      <c r="G342" s="134">
        <v>1</v>
      </c>
      <c r="H342" s="171">
        <f t="shared" si="20"/>
        <v>1.4762999999999999</v>
      </c>
      <c r="I342" s="174">
        <f t="shared" si="21"/>
        <v>1.4762999999999999</v>
      </c>
      <c r="J342" s="173">
        <f t="shared" si="22"/>
        <v>9187.01</v>
      </c>
      <c r="K342" s="175">
        <f t="shared" si="23"/>
        <v>9187.01</v>
      </c>
      <c r="L342" s="134">
        <v>5.54</v>
      </c>
      <c r="M342" s="132" t="s">
        <v>4</v>
      </c>
      <c r="N342" s="132" t="s">
        <v>878</v>
      </c>
      <c r="O342" s="132" t="s">
        <v>1392</v>
      </c>
    </row>
    <row r="343" spans="1:15" s="131" customFormat="1" ht="27" x14ac:dyDescent="0.25">
      <c r="A343" s="132"/>
      <c r="B343" s="132" t="s">
        <v>935</v>
      </c>
      <c r="C343" s="133">
        <v>191</v>
      </c>
      <c r="D343" s="132" t="s">
        <v>1505</v>
      </c>
      <c r="E343" s="132">
        <v>2.9624000000000001</v>
      </c>
      <c r="F343" s="134">
        <v>1</v>
      </c>
      <c r="G343" s="134">
        <v>1</v>
      </c>
      <c r="H343" s="171">
        <f t="shared" si="20"/>
        <v>2.9624000000000001</v>
      </c>
      <c r="I343" s="174">
        <f t="shared" si="21"/>
        <v>2.9624000000000001</v>
      </c>
      <c r="J343" s="173">
        <f t="shared" si="22"/>
        <v>18435.02</v>
      </c>
      <c r="K343" s="175">
        <f t="shared" si="23"/>
        <v>18435.02</v>
      </c>
      <c r="L343" s="134">
        <v>10.86</v>
      </c>
      <c r="M343" s="132" t="s">
        <v>4</v>
      </c>
      <c r="N343" s="132" t="s">
        <v>878</v>
      </c>
      <c r="O343" s="132" t="s">
        <v>1392</v>
      </c>
    </row>
    <row r="344" spans="1:15" s="131" customFormat="1" ht="27" x14ac:dyDescent="0.25">
      <c r="A344" s="132"/>
      <c r="B344" s="132" t="s">
        <v>934</v>
      </c>
      <c r="C344" s="133">
        <v>192</v>
      </c>
      <c r="D344" s="132" t="s">
        <v>1506</v>
      </c>
      <c r="E344" s="132">
        <v>0.84419999999999995</v>
      </c>
      <c r="F344" s="134">
        <v>1</v>
      </c>
      <c r="G344" s="134">
        <v>1</v>
      </c>
      <c r="H344" s="171">
        <f t="shared" si="20"/>
        <v>0.84419999999999995</v>
      </c>
      <c r="I344" s="174">
        <f t="shared" si="21"/>
        <v>0.84419999999999995</v>
      </c>
      <c r="J344" s="173">
        <f t="shared" si="22"/>
        <v>5253.46</v>
      </c>
      <c r="K344" s="175">
        <f t="shared" si="23"/>
        <v>5253.46</v>
      </c>
      <c r="L344" s="134">
        <v>1.95</v>
      </c>
      <c r="M344" s="132" t="s">
        <v>4</v>
      </c>
      <c r="N344" s="132" t="s">
        <v>878</v>
      </c>
      <c r="O344" s="132" t="s">
        <v>1392</v>
      </c>
    </row>
    <row r="345" spans="1:15" s="131" customFormat="1" ht="27" x14ac:dyDescent="0.25">
      <c r="A345" s="132"/>
      <c r="B345" s="132" t="s">
        <v>933</v>
      </c>
      <c r="C345" s="133">
        <v>192</v>
      </c>
      <c r="D345" s="132" t="s">
        <v>1506</v>
      </c>
      <c r="E345" s="132">
        <v>0.95499999999999996</v>
      </c>
      <c r="F345" s="134">
        <v>1</v>
      </c>
      <c r="G345" s="134">
        <v>1</v>
      </c>
      <c r="H345" s="171">
        <f t="shared" si="20"/>
        <v>0.95499999999999996</v>
      </c>
      <c r="I345" s="174">
        <f t="shared" si="21"/>
        <v>0.95499999999999996</v>
      </c>
      <c r="J345" s="173">
        <f t="shared" si="22"/>
        <v>5942.97</v>
      </c>
      <c r="K345" s="175">
        <f t="shared" si="23"/>
        <v>5942.97</v>
      </c>
      <c r="L345" s="134">
        <v>2.54</v>
      </c>
      <c r="M345" s="132" t="s">
        <v>4</v>
      </c>
      <c r="N345" s="132" t="s">
        <v>878</v>
      </c>
      <c r="O345" s="132" t="s">
        <v>1392</v>
      </c>
    </row>
    <row r="346" spans="1:15" s="131" customFormat="1" ht="27" x14ac:dyDescent="0.25">
      <c r="A346" s="132"/>
      <c r="B346" s="132" t="s">
        <v>932</v>
      </c>
      <c r="C346" s="133">
        <v>192</v>
      </c>
      <c r="D346" s="132" t="s">
        <v>1506</v>
      </c>
      <c r="E346" s="132">
        <v>1.2068000000000001</v>
      </c>
      <c r="F346" s="134">
        <v>1</v>
      </c>
      <c r="G346" s="134">
        <v>1</v>
      </c>
      <c r="H346" s="171">
        <f t="shared" si="20"/>
        <v>1.2068000000000001</v>
      </c>
      <c r="I346" s="174">
        <f t="shared" si="21"/>
        <v>1.2068000000000001</v>
      </c>
      <c r="J346" s="173">
        <f t="shared" si="22"/>
        <v>7509.92</v>
      </c>
      <c r="K346" s="175">
        <f t="shared" si="23"/>
        <v>7509.92</v>
      </c>
      <c r="L346" s="134">
        <v>3.94</v>
      </c>
      <c r="M346" s="132" t="s">
        <v>4</v>
      </c>
      <c r="N346" s="132" t="s">
        <v>878</v>
      </c>
      <c r="O346" s="132" t="s">
        <v>1392</v>
      </c>
    </row>
    <row r="347" spans="1:15" s="131" customFormat="1" ht="27" x14ac:dyDescent="0.25">
      <c r="A347" s="132"/>
      <c r="B347" s="132" t="s">
        <v>931</v>
      </c>
      <c r="C347" s="133">
        <v>192</v>
      </c>
      <c r="D347" s="132" t="s">
        <v>1506</v>
      </c>
      <c r="E347" s="132">
        <v>1.8847</v>
      </c>
      <c r="F347" s="134">
        <v>1</v>
      </c>
      <c r="G347" s="134">
        <v>1</v>
      </c>
      <c r="H347" s="171">
        <f t="shared" si="20"/>
        <v>1.8847</v>
      </c>
      <c r="I347" s="174">
        <f t="shared" si="21"/>
        <v>1.8847</v>
      </c>
      <c r="J347" s="173">
        <f t="shared" si="22"/>
        <v>11728.49</v>
      </c>
      <c r="K347" s="175">
        <f t="shared" si="23"/>
        <v>11728.49</v>
      </c>
      <c r="L347" s="134">
        <v>7.14</v>
      </c>
      <c r="M347" s="132" t="s">
        <v>4</v>
      </c>
      <c r="N347" s="132" t="s">
        <v>878</v>
      </c>
      <c r="O347" s="132" t="s">
        <v>1392</v>
      </c>
    </row>
    <row r="348" spans="1:15" s="131" customFormat="1" x14ac:dyDescent="0.25">
      <c r="A348" s="132"/>
      <c r="B348" s="132" t="s">
        <v>930</v>
      </c>
      <c r="C348" s="133">
        <v>193</v>
      </c>
      <c r="D348" s="132" t="s">
        <v>1507</v>
      </c>
      <c r="E348" s="132">
        <v>0.73380000000000001</v>
      </c>
      <c r="F348" s="134">
        <v>1</v>
      </c>
      <c r="G348" s="134">
        <v>1</v>
      </c>
      <c r="H348" s="171">
        <f t="shared" si="20"/>
        <v>0.73380000000000001</v>
      </c>
      <c r="I348" s="174">
        <f t="shared" si="21"/>
        <v>0.73380000000000001</v>
      </c>
      <c r="J348" s="173">
        <f t="shared" si="22"/>
        <v>4566.4399999999996</v>
      </c>
      <c r="K348" s="175">
        <f t="shared" si="23"/>
        <v>4566.4399999999996</v>
      </c>
      <c r="L348" s="134">
        <v>4.9800000000000004</v>
      </c>
      <c r="M348" s="132" t="s">
        <v>4</v>
      </c>
      <c r="N348" s="132" t="s">
        <v>878</v>
      </c>
      <c r="O348" s="132" t="s">
        <v>1392</v>
      </c>
    </row>
    <row r="349" spans="1:15" s="131" customFormat="1" x14ac:dyDescent="0.25">
      <c r="A349" s="132"/>
      <c r="B349" s="132" t="s">
        <v>929</v>
      </c>
      <c r="C349" s="133">
        <v>193</v>
      </c>
      <c r="D349" s="132" t="s">
        <v>1507</v>
      </c>
      <c r="E349" s="132">
        <v>1.2463</v>
      </c>
      <c r="F349" s="134">
        <v>1</v>
      </c>
      <c r="G349" s="134">
        <v>1</v>
      </c>
      <c r="H349" s="171">
        <f t="shared" si="20"/>
        <v>1.2463</v>
      </c>
      <c r="I349" s="174">
        <f t="shared" si="21"/>
        <v>1.2463</v>
      </c>
      <c r="J349" s="173">
        <f t="shared" si="22"/>
        <v>7755.72</v>
      </c>
      <c r="K349" s="175">
        <f t="shared" si="23"/>
        <v>7755.72</v>
      </c>
      <c r="L349" s="134">
        <v>7.09</v>
      </c>
      <c r="M349" s="132" t="s">
        <v>4</v>
      </c>
      <c r="N349" s="132" t="s">
        <v>878</v>
      </c>
      <c r="O349" s="132" t="s">
        <v>1392</v>
      </c>
    </row>
    <row r="350" spans="1:15" s="131" customFormat="1" x14ac:dyDescent="0.25">
      <c r="A350" s="132"/>
      <c r="B350" s="132" t="s">
        <v>928</v>
      </c>
      <c r="C350" s="133">
        <v>193</v>
      </c>
      <c r="D350" s="132" t="s">
        <v>1507</v>
      </c>
      <c r="E350" s="132">
        <v>1.8298000000000001</v>
      </c>
      <c r="F350" s="134">
        <v>1</v>
      </c>
      <c r="G350" s="134">
        <v>1</v>
      </c>
      <c r="H350" s="171">
        <f t="shared" si="20"/>
        <v>1.8298000000000001</v>
      </c>
      <c r="I350" s="174">
        <f t="shared" si="21"/>
        <v>1.8298000000000001</v>
      </c>
      <c r="J350" s="173">
        <f t="shared" si="22"/>
        <v>11386.85</v>
      </c>
      <c r="K350" s="175">
        <f t="shared" si="23"/>
        <v>11386.85</v>
      </c>
      <c r="L350" s="134">
        <v>10.28</v>
      </c>
      <c r="M350" s="132" t="s">
        <v>4</v>
      </c>
      <c r="N350" s="132" t="s">
        <v>878</v>
      </c>
      <c r="O350" s="132" t="s">
        <v>1392</v>
      </c>
    </row>
    <row r="351" spans="1:15" s="131" customFormat="1" x14ac:dyDescent="0.25">
      <c r="A351" s="132"/>
      <c r="B351" s="132" t="s">
        <v>927</v>
      </c>
      <c r="C351" s="133">
        <v>193</v>
      </c>
      <c r="D351" s="132" t="s">
        <v>1507</v>
      </c>
      <c r="E351" s="132">
        <v>3.266</v>
      </c>
      <c r="F351" s="134">
        <v>1</v>
      </c>
      <c r="G351" s="134">
        <v>1</v>
      </c>
      <c r="H351" s="171">
        <f t="shared" si="20"/>
        <v>3.266</v>
      </c>
      <c r="I351" s="174">
        <f t="shared" si="21"/>
        <v>3.266</v>
      </c>
      <c r="J351" s="173">
        <f t="shared" si="22"/>
        <v>20324.32</v>
      </c>
      <c r="K351" s="175">
        <f t="shared" si="23"/>
        <v>20324.32</v>
      </c>
      <c r="L351" s="134">
        <v>13.46</v>
      </c>
      <c r="M351" s="132" t="s">
        <v>4</v>
      </c>
      <c r="N351" s="132" t="s">
        <v>878</v>
      </c>
      <c r="O351" s="132" t="s">
        <v>1392</v>
      </c>
    </row>
    <row r="352" spans="1:15" s="131" customFormat="1" x14ac:dyDescent="0.25">
      <c r="A352" s="132"/>
      <c r="B352" s="132" t="s">
        <v>926</v>
      </c>
      <c r="C352" s="133">
        <v>194</v>
      </c>
      <c r="D352" s="132" t="s">
        <v>1508</v>
      </c>
      <c r="E352" s="132">
        <v>0.49680000000000002</v>
      </c>
      <c r="F352" s="134">
        <v>1</v>
      </c>
      <c r="G352" s="134">
        <v>1</v>
      </c>
      <c r="H352" s="171">
        <f t="shared" si="20"/>
        <v>0.49680000000000002</v>
      </c>
      <c r="I352" s="174">
        <f t="shared" si="21"/>
        <v>0.49680000000000002</v>
      </c>
      <c r="J352" s="173">
        <f t="shared" si="22"/>
        <v>3091.59</v>
      </c>
      <c r="K352" s="175">
        <f t="shared" si="23"/>
        <v>3091.59</v>
      </c>
      <c r="L352" s="134">
        <v>2.91</v>
      </c>
      <c r="M352" s="132" t="s">
        <v>4</v>
      </c>
      <c r="N352" s="132" t="s">
        <v>878</v>
      </c>
      <c r="O352" s="132" t="s">
        <v>1392</v>
      </c>
    </row>
    <row r="353" spans="1:15" s="131" customFormat="1" x14ac:dyDescent="0.25">
      <c r="A353" s="132"/>
      <c r="B353" s="132" t="s">
        <v>925</v>
      </c>
      <c r="C353" s="133">
        <v>194</v>
      </c>
      <c r="D353" s="132" t="s">
        <v>1508</v>
      </c>
      <c r="E353" s="132">
        <v>0.62780000000000002</v>
      </c>
      <c r="F353" s="134">
        <v>1</v>
      </c>
      <c r="G353" s="134">
        <v>1</v>
      </c>
      <c r="H353" s="171">
        <f t="shared" si="20"/>
        <v>0.62780000000000002</v>
      </c>
      <c r="I353" s="174">
        <f t="shared" si="21"/>
        <v>0.62780000000000002</v>
      </c>
      <c r="J353" s="173">
        <f t="shared" si="22"/>
        <v>3906.8</v>
      </c>
      <c r="K353" s="175">
        <f t="shared" si="23"/>
        <v>3906.8</v>
      </c>
      <c r="L353" s="134">
        <v>3.83</v>
      </c>
      <c r="M353" s="132" t="s">
        <v>4</v>
      </c>
      <c r="N353" s="132" t="s">
        <v>878</v>
      </c>
      <c r="O353" s="132" t="s">
        <v>1392</v>
      </c>
    </row>
    <row r="354" spans="1:15" s="131" customFormat="1" x14ac:dyDescent="0.25">
      <c r="A354" s="132"/>
      <c r="B354" s="132" t="s">
        <v>924</v>
      </c>
      <c r="C354" s="133">
        <v>194</v>
      </c>
      <c r="D354" s="132" t="s">
        <v>1508</v>
      </c>
      <c r="E354" s="132">
        <v>0.94179999999999997</v>
      </c>
      <c r="F354" s="134">
        <v>1</v>
      </c>
      <c r="G354" s="134">
        <v>1</v>
      </c>
      <c r="H354" s="171">
        <f t="shared" si="20"/>
        <v>0.94179999999999997</v>
      </c>
      <c r="I354" s="174">
        <f t="shared" si="21"/>
        <v>0.94179999999999997</v>
      </c>
      <c r="J354" s="173">
        <f t="shared" si="22"/>
        <v>5860.82</v>
      </c>
      <c r="K354" s="175">
        <f t="shared" si="23"/>
        <v>5860.82</v>
      </c>
      <c r="L354" s="134">
        <v>5.6</v>
      </c>
      <c r="M354" s="132" t="s">
        <v>4</v>
      </c>
      <c r="N354" s="132" t="s">
        <v>878</v>
      </c>
      <c r="O354" s="132" t="s">
        <v>1392</v>
      </c>
    </row>
    <row r="355" spans="1:15" s="131" customFormat="1" x14ac:dyDescent="0.25">
      <c r="A355" s="132"/>
      <c r="B355" s="132" t="s">
        <v>923</v>
      </c>
      <c r="C355" s="133">
        <v>194</v>
      </c>
      <c r="D355" s="132" t="s">
        <v>1508</v>
      </c>
      <c r="E355" s="132">
        <v>1.9135</v>
      </c>
      <c r="F355" s="134">
        <v>1</v>
      </c>
      <c r="G355" s="134">
        <v>1</v>
      </c>
      <c r="H355" s="171">
        <f t="shared" si="20"/>
        <v>1.9135</v>
      </c>
      <c r="I355" s="174">
        <f t="shared" si="21"/>
        <v>1.9135</v>
      </c>
      <c r="J355" s="173">
        <f t="shared" si="22"/>
        <v>11907.71</v>
      </c>
      <c r="K355" s="175">
        <f t="shared" si="23"/>
        <v>11907.71</v>
      </c>
      <c r="L355" s="134">
        <v>9.4</v>
      </c>
      <c r="M355" s="132" t="s">
        <v>4</v>
      </c>
      <c r="N355" s="132" t="s">
        <v>878</v>
      </c>
      <c r="O355" s="132" t="s">
        <v>1392</v>
      </c>
    </row>
    <row r="356" spans="1:15" s="131" customFormat="1" x14ac:dyDescent="0.25">
      <c r="A356" s="132"/>
      <c r="B356" s="132" t="s">
        <v>922</v>
      </c>
      <c r="C356" s="133">
        <v>196</v>
      </c>
      <c r="D356" s="132" t="s">
        <v>1509</v>
      </c>
      <c r="E356" s="132">
        <v>0.43519999999999998</v>
      </c>
      <c r="F356" s="134">
        <v>1</v>
      </c>
      <c r="G356" s="134">
        <v>1</v>
      </c>
      <c r="H356" s="171">
        <f t="shared" si="20"/>
        <v>0.43519999999999998</v>
      </c>
      <c r="I356" s="174">
        <f t="shared" si="21"/>
        <v>0.43519999999999998</v>
      </c>
      <c r="J356" s="173">
        <f t="shared" si="22"/>
        <v>2708.25</v>
      </c>
      <c r="K356" s="175">
        <f t="shared" si="23"/>
        <v>2708.25</v>
      </c>
      <c r="L356" s="134">
        <v>1.85</v>
      </c>
      <c r="M356" s="132" t="s">
        <v>4</v>
      </c>
      <c r="N356" s="132" t="s">
        <v>878</v>
      </c>
      <c r="O356" s="132" t="s">
        <v>1392</v>
      </c>
    </row>
    <row r="357" spans="1:15" s="131" customFormat="1" x14ac:dyDescent="0.25">
      <c r="A357" s="132"/>
      <c r="B357" s="132" t="s">
        <v>921</v>
      </c>
      <c r="C357" s="133">
        <v>196</v>
      </c>
      <c r="D357" s="132" t="s">
        <v>1509</v>
      </c>
      <c r="E357" s="132">
        <v>0.45729999999999998</v>
      </c>
      <c r="F357" s="134">
        <v>1</v>
      </c>
      <c r="G357" s="134">
        <v>1</v>
      </c>
      <c r="H357" s="171">
        <f t="shared" si="20"/>
        <v>0.45729999999999998</v>
      </c>
      <c r="I357" s="174">
        <f t="shared" si="21"/>
        <v>0.45729999999999998</v>
      </c>
      <c r="J357" s="173">
        <f t="shared" si="22"/>
        <v>2845.78</v>
      </c>
      <c r="K357" s="175">
        <f t="shared" si="23"/>
        <v>2845.78</v>
      </c>
      <c r="L357" s="134">
        <v>2.64</v>
      </c>
      <c r="M357" s="132" t="s">
        <v>4</v>
      </c>
      <c r="N357" s="132" t="s">
        <v>878</v>
      </c>
      <c r="O357" s="132" t="s">
        <v>1392</v>
      </c>
    </row>
    <row r="358" spans="1:15" s="131" customFormat="1" x14ac:dyDescent="0.25">
      <c r="A358" s="132"/>
      <c r="B358" s="132" t="s">
        <v>920</v>
      </c>
      <c r="C358" s="133">
        <v>196</v>
      </c>
      <c r="D358" s="132" t="s">
        <v>1509</v>
      </c>
      <c r="E358" s="132">
        <v>0.75439999999999996</v>
      </c>
      <c r="F358" s="134">
        <v>1</v>
      </c>
      <c r="G358" s="134">
        <v>1</v>
      </c>
      <c r="H358" s="171">
        <f t="shared" si="20"/>
        <v>0.75439999999999996</v>
      </c>
      <c r="I358" s="174">
        <f t="shared" si="21"/>
        <v>0.75439999999999996</v>
      </c>
      <c r="J358" s="173">
        <f t="shared" si="22"/>
        <v>4694.63</v>
      </c>
      <c r="K358" s="175">
        <f t="shared" si="23"/>
        <v>4694.63</v>
      </c>
      <c r="L358" s="134">
        <v>2.2400000000000002</v>
      </c>
      <c r="M358" s="132" t="s">
        <v>4</v>
      </c>
      <c r="N358" s="132" t="s">
        <v>878</v>
      </c>
      <c r="O358" s="132" t="s">
        <v>1392</v>
      </c>
    </row>
    <row r="359" spans="1:15" s="131" customFormat="1" x14ac:dyDescent="0.25">
      <c r="A359" s="132"/>
      <c r="B359" s="132" t="s">
        <v>919</v>
      </c>
      <c r="C359" s="133">
        <v>196</v>
      </c>
      <c r="D359" s="132" t="s">
        <v>1509</v>
      </c>
      <c r="E359" s="132">
        <v>1.6981999999999999</v>
      </c>
      <c r="F359" s="134">
        <v>1</v>
      </c>
      <c r="G359" s="134">
        <v>1</v>
      </c>
      <c r="H359" s="171">
        <f t="shared" si="20"/>
        <v>1.6981999999999999</v>
      </c>
      <c r="I359" s="174">
        <f t="shared" si="21"/>
        <v>1.6981999999999999</v>
      </c>
      <c r="J359" s="173">
        <f t="shared" si="22"/>
        <v>10567.9</v>
      </c>
      <c r="K359" s="175">
        <f t="shared" si="23"/>
        <v>10567.9</v>
      </c>
      <c r="L359" s="134">
        <v>4.72</v>
      </c>
      <c r="M359" s="132" t="s">
        <v>4</v>
      </c>
      <c r="N359" s="132" t="s">
        <v>878</v>
      </c>
      <c r="O359" s="132" t="s">
        <v>1392</v>
      </c>
    </row>
    <row r="360" spans="1:15" s="131" customFormat="1" x14ac:dyDescent="0.25">
      <c r="A360" s="132"/>
      <c r="B360" s="132" t="s">
        <v>918</v>
      </c>
      <c r="C360" s="133">
        <v>197</v>
      </c>
      <c r="D360" s="132" t="s">
        <v>1510</v>
      </c>
      <c r="E360" s="132">
        <v>0.47060000000000002</v>
      </c>
      <c r="F360" s="134">
        <v>1</v>
      </c>
      <c r="G360" s="134">
        <v>1</v>
      </c>
      <c r="H360" s="171">
        <f t="shared" si="20"/>
        <v>0.47060000000000002</v>
      </c>
      <c r="I360" s="174">
        <f t="shared" si="21"/>
        <v>0.47060000000000002</v>
      </c>
      <c r="J360" s="173">
        <f t="shared" si="22"/>
        <v>2928.54</v>
      </c>
      <c r="K360" s="175">
        <f t="shared" si="23"/>
        <v>2928.54</v>
      </c>
      <c r="L360" s="134">
        <v>3.34</v>
      </c>
      <c r="M360" s="132" t="s">
        <v>4</v>
      </c>
      <c r="N360" s="132" t="s">
        <v>878</v>
      </c>
      <c r="O360" s="132" t="s">
        <v>1392</v>
      </c>
    </row>
    <row r="361" spans="1:15" s="131" customFormat="1" x14ac:dyDescent="0.25">
      <c r="A361" s="132"/>
      <c r="B361" s="132" t="s">
        <v>917</v>
      </c>
      <c r="C361" s="133">
        <v>197</v>
      </c>
      <c r="D361" s="132" t="s">
        <v>1510</v>
      </c>
      <c r="E361" s="132">
        <v>0.64229999999999998</v>
      </c>
      <c r="F361" s="134">
        <v>1</v>
      </c>
      <c r="G361" s="134">
        <v>1</v>
      </c>
      <c r="H361" s="171">
        <f t="shared" si="20"/>
        <v>0.64229999999999998</v>
      </c>
      <c r="I361" s="174">
        <f t="shared" si="21"/>
        <v>0.64229999999999998</v>
      </c>
      <c r="J361" s="173">
        <f t="shared" si="22"/>
        <v>3997.03</v>
      </c>
      <c r="K361" s="175">
        <f t="shared" si="23"/>
        <v>3997.03</v>
      </c>
      <c r="L361" s="134">
        <v>4.13</v>
      </c>
      <c r="M361" s="132" t="s">
        <v>4</v>
      </c>
      <c r="N361" s="132" t="s">
        <v>878</v>
      </c>
      <c r="O361" s="132" t="s">
        <v>1392</v>
      </c>
    </row>
    <row r="362" spans="1:15" s="131" customFormat="1" x14ac:dyDescent="0.25">
      <c r="A362" s="132"/>
      <c r="B362" s="132" t="s">
        <v>916</v>
      </c>
      <c r="C362" s="133">
        <v>197</v>
      </c>
      <c r="D362" s="132" t="s">
        <v>1510</v>
      </c>
      <c r="E362" s="132">
        <v>0.97940000000000005</v>
      </c>
      <c r="F362" s="134">
        <v>1</v>
      </c>
      <c r="G362" s="134">
        <v>1</v>
      </c>
      <c r="H362" s="171">
        <f t="shared" si="20"/>
        <v>0.97940000000000005</v>
      </c>
      <c r="I362" s="174">
        <f t="shared" si="21"/>
        <v>0.97940000000000005</v>
      </c>
      <c r="J362" s="173">
        <f t="shared" si="22"/>
        <v>6094.81</v>
      </c>
      <c r="K362" s="175">
        <f t="shared" si="23"/>
        <v>6094.81</v>
      </c>
      <c r="L362" s="134">
        <v>5.53</v>
      </c>
      <c r="M362" s="132" t="s">
        <v>4</v>
      </c>
      <c r="N362" s="132" t="s">
        <v>878</v>
      </c>
      <c r="O362" s="132" t="s">
        <v>1392</v>
      </c>
    </row>
    <row r="363" spans="1:15" s="131" customFormat="1" x14ac:dyDescent="0.25">
      <c r="A363" s="132"/>
      <c r="B363" s="132" t="s">
        <v>915</v>
      </c>
      <c r="C363" s="133">
        <v>197</v>
      </c>
      <c r="D363" s="132" t="s">
        <v>1510</v>
      </c>
      <c r="E363" s="132">
        <v>1.9742999999999999</v>
      </c>
      <c r="F363" s="134">
        <v>1</v>
      </c>
      <c r="G363" s="134">
        <v>1</v>
      </c>
      <c r="H363" s="171">
        <f t="shared" si="20"/>
        <v>1.9742999999999999</v>
      </c>
      <c r="I363" s="174">
        <f t="shared" si="21"/>
        <v>1.9742999999999999</v>
      </c>
      <c r="J363" s="173">
        <f t="shared" si="22"/>
        <v>12286.07</v>
      </c>
      <c r="K363" s="175">
        <f t="shared" si="23"/>
        <v>12286.07</v>
      </c>
      <c r="L363" s="134">
        <v>8.93</v>
      </c>
      <c r="M363" s="132" t="s">
        <v>4</v>
      </c>
      <c r="N363" s="132" t="s">
        <v>878</v>
      </c>
      <c r="O363" s="132" t="s">
        <v>1392</v>
      </c>
    </row>
    <row r="364" spans="1:15" s="131" customFormat="1" ht="27" x14ac:dyDescent="0.25">
      <c r="A364" s="132"/>
      <c r="B364" s="132" t="s">
        <v>914</v>
      </c>
      <c r="C364" s="133">
        <v>198</v>
      </c>
      <c r="D364" s="132" t="s">
        <v>1511</v>
      </c>
      <c r="E364" s="132">
        <v>0.41880000000000001</v>
      </c>
      <c r="F364" s="134">
        <v>1</v>
      </c>
      <c r="G364" s="134">
        <v>1</v>
      </c>
      <c r="H364" s="171">
        <f t="shared" si="20"/>
        <v>0.41880000000000001</v>
      </c>
      <c r="I364" s="174">
        <f t="shared" si="21"/>
        <v>0.41880000000000001</v>
      </c>
      <c r="J364" s="173">
        <f t="shared" si="22"/>
        <v>2606.19</v>
      </c>
      <c r="K364" s="175">
        <f t="shared" si="23"/>
        <v>2606.19</v>
      </c>
      <c r="L364" s="134">
        <v>1.66</v>
      </c>
      <c r="M364" s="132" t="s">
        <v>4</v>
      </c>
      <c r="N364" s="132" t="s">
        <v>878</v>
      </c>
      <c r="O364" s="132" t="s">
        <v>1392</v>
      </c>
    </row>
    <row r="365" spans="1:15" s="131" customFormat="1" ht="27" x14ac:dyDescent="0.25">
      <c r="A365" s="132"/>
      <c r="B365" s="132" t="s">
        <v>913</v>
      </c>
      <c r="C365" s="133">
        <v>198</v>
      </c>
      <c r="D365" s="132" t="s">
        <v>1511</v>
      </c>
      <c r="E365" s="132">
        <v>0.48430000000000001</v>
      </c>
      <c r="F365" s="134">
        <v>1</v>
      </c>
      <c r="G365" s="134">
        <v>1</v>
      </c>
      <c r="H365" s="171">
        <f t="shared" si="20"/>
        <v>0.48430000000000001</v>
      </c>
      <c r="I365" s="174">
        <f t="shared" si="21"/>
        <v>0.48430000000000001</v>
      </c>
      <c r="J365" s="173">
        <f t="shared" si="22"/>
        <v>3013.8</v>
      </c>
      <c r="K365" s="175">
        <f t="shared" si="23"/>
        <v>3013.8</v>
      </c>
      <c r="L365" s="134">
        <v>2.1800000000000002</v>
      </c>
      <c r="M365" s="132" t="s">
        <v>4</v>
      </c>
      <c r="N365" s="132" t="s">
        <v>878</v>
      </c>
      <c r="O365" s="132" t="s">
        <v>1392</v>
      </c>
    </row>
    <row r="366" spans="1:15" s="131" customFormat="1" ht="27" x14ac:dyDescent="0.25">
      <c r="A366" s="132"/>
      <c r="B366" s="132" t="s">
        <v>912</v>
      </c>
      <c r="C366" s="133">
        <v>198</v>
      </c>
      <c r="D366" s="132" t="s">
        <v>1511</v>
      </c>
      <c r="E366" s="132">
        <v>0.62370000000000003</v>
      </c>
      <c r="F366" s="134">
        <v>1</v>
      </c>
      <c r="G366" s="134">
        <v>1</v>
      </c>
      <c r="H366" s="171">
        <f t="shared" si="20"/>
        <v>0.62370000000000003</v>
      </c>
      <c r="I366" s="174">
        <f t="shared" si="21"/>
        <v>0.62370000000000003</v>
      </c>
      <c r="J366" s="173">
        <f t="shared" si="22"/>
        <v>3881.29</v>
      </c>
      <c r="K366" s="175">
        <f t="shared" si="23"/>
        <v>3881.29</v>
      </c>
      <c r="L366" s="134">
        <v>3.14</v>
      </c>
      <c r="M366" s="132" t="s">
        <v>4</v>
      </c>
      <c r="N366" s="132" t="s">
        <v>878</v>
      </c>
      <c r="O366" s="132" t="s">
        <v>1392</v>
      </c>
    </row>
    <row r="367" spans="1:15" s="131" customFormat="1" ht="27" x14ac:dyDescent="0.25">
      <c r="A367" s="132"/>
      <c r="B367" s="132" t="s">
        <v>911</v>
      </c>
      <c r="C367" s="133">
        <v>198</v>
      </c>
      <c r="D367" s="132" t="s">
        <v>1511</v>
      </c>
      <c r="E367" s="132">
        <v>1.2653000000000001</v>
      </c>
      <c r="F367" s="134">
        <v>1</v>
      </c>
      <c r="G367" s="134">
        <v>1</v>
      </c>
      <c r="H367" s="171">
        <f t="shared" si="20"/>
        <v>1.2653000000000001</v>
      </c>
      <c r="I367" s="174">
        <f t="shared" si="21"/>
        <v>1.2653000000000001</v>
      </c>
      <c r="J367" s="173">
        <f t="shared" si="22"/>
        <v>7873.96</v>
      </c>
      <c r="K367" s="175">
        <f t="shared" si="23"/>
        <v>7873.96</v>
      </c>
      <c r="L367" s="134">
        <v>6.22</v>
      </c>
      <c r="M367" s="132" t="s">
        <v>4</v>
      </c>
      <c r="N367" s="132" t="s">
        <v>878</v>
      </c>
      <c r="O367" s="132" t="s">
        <v>1392</v>
      </c>
    </row>
    <row r="368" spans="1:15" s="131" customFormat="1" x14ac:dyDescent="0.25">
      <c r="A368" s="132"/>
      <c r="B368" s="132" t="s">
        <v>910</v>
      </c>
      <c r="C368" s="133">
        <v>199</v>
      </c>
      <c r="D368" s="132" t="s">
        <v>1512</v>
      </c>
      <c r="E368" s="132">
        <v>0.44619999999999999</v>
      </c>
      <c r="F368" s="134">
        <v>1</v>
      </c>
      <c r="G368" s="134">
        <v>1</v>
      </c>
      <c r="H368" s="171">
        <f t="shared" si="20"/>
        <v>0.44619999999999999</v>
      </c>
      <c r="I368" s="174">
        <f t="shared" si="21"/>
        <v>0.44619999999999999</v>
      </c>
      <c r="J368" s="173">
        <f t="shared" si="22"/>
        <v>2776.7</v>
      </c>
      <c r="K368" s="175">
        <f t="shared" si="23"/>
        <v>2776.7</v>
      </c>
      <c r="L368" s="134">
        <v>1.98</v>
      </c>
      <c r="M368" s="132" t="s">
        <v>4</v>
      </c>
      <c r="N368" s="132" t="s">
        <v>878</v>
      </c>
      <c r="O368" s="132" t="s">
        <v>1392</v>
      </c>
    </row>
    <row r="369" spans="1:15" s="131" customFormat="1" x14ac:dyDescent="0.25">
      <c r="A369" s="132"/>
      <c r="B369" s="132" t="s">
        <v>909</v>
      </c>
      <c r="C369" s="133">
        <v>199</v>
      </c>
      <c r="D369" s="132" t="s">
        <v>1512</v>
      </c>
      <c r="E369" s="132">
        <v>0.52880000000000005</v>
      </c>
      <c r="F369" s="134">
        <v>1</v>
      </c>
      <c r="G369" s="134">
        <v>1</v>
      </c>
      <c r="H369" s="171">
        <f t="shared" si="20"/>
        <v>0.52880000000000005</v>
      </c>
      <c r="I369" s="174">
        <f t="shared" si="21"/>
        <v>0.52880000000000005</v>
      </c>
      <c r="J369" s="173">
        <f t="shared" si="22"/>
        <v>3290.72</v>
      </c>
      <c r="K369" s="175">
        <f t="shared" si="23"/>
        <v>3290.72</v>
      </c>
      <c r="L369" s="134">
        <v>2.63</v>
      </c>
      <c r="M369" s="132" t="s">
        <v>4</v>
      </c>
      <c r="N369" s="132" t="s">
        <v>878</v>
      </c>
      <c r="O369" s="132" t="s">
        <v>1392</v>
      </c>
    </row>
    <row r="370" spans="1:15" s="131" customFormat="1" x14ac:dyDescent="0.25">
      <c r="A370" s="132"/>
      <c r="B370" s="132" t="s">
        <v>908</v>
      </c>
      <c r="C370" s="133">
        <v>199</v>
      </c>
      <c r="D370" s="132" t="s">
        <v>1512</v>
      </c>
      <c r="E370" s="132">
        <v>0.72330000000000005</v>
      </c>
      <c r="F370" s="134">
        <v>1</v>
      </c>
      <c r="G370" s="134">
        <v>1</v>
      </c>
      <c r="H370" s="171">
        <f t="shared" si="20"/>
        <v>0.72330000000000005</v>
      </c>
      <c r="I370" s="174">
        <f t="shared" si="21"/>
        <v>0.72330000000000005</v>
      </c>
      <c r="J370" s="173">
        <f t="shared" si="22"/>
        <v>4501.1000000000004</v>
      </c>
      <c r="K370" s="175">
        <f t="shared" si="23"/>
        <v>4501.1000000000004</v>
      </c>
      <c r="L370" s="134">
        <v>3.83</v>
      </c>
      <c r="M370" s="132" t="s">
        <v>4</v>
      </c>
      <c r="N370" s="132" t="s">
        <v>878</v>
      </c>
      <c r="O370" s="132" t="s">
        <v>1392</v>
      </c>
    </row>
    <row r="371" spans="1:15" s="131" customFormat="1" x14ac:dyDescent="0.25">
      <c r="A371" s="132"/>
      <c r="B371" s="132" t="s">
        <v>907</v>
      </c>
      <c r="C371" s="133">
        <v>199</v>
      </c>
      <c r="D371" s="132" t="s">
        <v>1512</v>
      </c>
      <c r="E371" s="132">
        <v>1.5013000000000001</v>
      </c>
      <c r="F371" s="134">
        <v>1</v>
      </c>
      <c r="G371" s="134">
        <v>1</v>
      </c>
      <c r="H371" s="171">
        <f t="shared" si="20"/>
        <v>1.5013000000000001</v>
      </c>
      <c r="I371" s="174">
        <f t="shared" si="21"/>
        <v>1.5013000000000001</v>
      </c>
      <c r="J371" s="173">
        <f t="shared" si="22"/>
        <v>9342.59</v>
      </c>
      <c r="K371" s="175">
        <f t="shared" si="23"/>
        <v>9342.59</v>
      </c>
      <c r="L371" s="134">
        <v>7.94</v>
      </c>
      <c r="M371" s="132" t="s">
        <v>4</v>
      </c>
      <c r="N371" s="132" t="s">
        <v>878</v>
      </c>
      <c r="O371" s="132" t="s">
        <v>1392</v>
      </c>
    </row>
    <row r="372" spans="1:15" s="131" customFormat="1" x14ac:dyDescent="0.25">
      <c r="A372" s="132"/>
      <c r="B372" s="132" t="s">
        <v>906</v>
      </c>
      <c r="C372" s="133">
        <v>200</v>
      </c>
      <c r="D372" s="132" t="s">
        <v>1513</v>
      </c>
      <c r="E372" s="132">
        <v>0.51890000000000003</v>
      </c>
      <c r="F372" s="134">
        <v>1</v>
      </c>
      <c r="G372" s="134">
        <v>1</v>
      </c>
      <c r="H372" s="171">
        <f t="shared" si="20"/>
        <v>0.51890000000000003</v>
      </c>
      <c r="I372" s="174">
        <f t="shared" si="21"/>
        <v>0.51890000000000003</v>
      </c>
      <c r="J372" s="173">
        <f t="shared" si="22"/>
        <v>3229.11</v>
      </c>
      <c r="K372" s="175">
        <f t="shared" si="23"/>
        <v>3229.11</v>
      </c>
      <c r="L372" s="134">
        <v>2.2799999999999998</v>
      </c>
      <c r="M372" s="132" t="s">
        <v>4</v>
      </c>
      <c r="N372" s="132" t="s">
        <v>878</v>
      </c>
      <c r="O372" s="132" t="s">
        <v>1392</v>
      </c>
    </row>
    <row r="373" spans="1:15" s="131" customFormat="1" x14ac:dyDescent="0.25">
      <c r="A373" s="132"/>
      <c r="B373" s="132" t="s">
        <v>905</v>
      </c>
      <c r="C373" s="133">
        <v>200</v>
      </c>
      <c r="D373" s="132" t="s">
        <v>1513</v>
      </c>
      <c r="E373" s="132">
        <v>0.626</v>
      </c>
      <c r="F373" s="134">
        <v>1</v>
      </c>
      <c r="G373" s="134">
        <v>1</v>
      </c>
      <c r="H373" s="171">
        <f t="shared" si="20"/>
        <v>0.626</v>
      </c>
      <c r="I373" s="174">
        <f t="shared" si="21"/>
        <v>0.626</v>
      </c>
      <c r="J373" s="173">
        <f t="shared" si="22"/>
        <v>3895.6</v>
      </c>
      <c r="K373" s="175">
        <f t="shared" si="23"/>
        <v>3895.6</v>
      </c>
      <c r="L373" s="134">
        <v>3.06</v>
      </c>
      <c r="M373" s="132" t="s">
        <v>4</v>
      </c>
      <c r="N373" s="132" t="s">
        <v>878</v>
      </c>
      <c r="O373" s="132" t="s">
        <v>1392</v>
      </c>
    </row>
    <row r="374" spans="1:15" s="131" customFormat="1" x14ac:dyDescent="0.25">
      <c r="A374" s="132"/>
      <c r="B374" s="132" t="s">
        <v>904</v>
      </c>
      <c r="C374" s="133">
        <v>200</v>
      </c>
      <c r="D374" s="132" t="s">
        <v>1513</v>
      </c>
      <c r="E374" s="132">
        <v>0.87909999999999999</v>
      </c>
      <c r="F374" s="134">
        <v>1</v>
      </c>
      <c r="G374" s="134">
        <v>1</v>
      </c>
      <c r="H374" s="171">
        <f t="shared" si="20"/>
        <v>0.87909999999999999</v>
      </c>
      <c r="I374" s="174">
        <f t="shared" si="21"/>
        <v>0.87909999999999999</v>
      </c>
      <c r="J374" s="173">
        <f t="shared" si="22"/>
        <v>5470.64</v>
      </c>
      <c r="K374" s="175">
        <f t="shared" si="23"/>
        <v>5470.64</v>
      </c>
      <c r="L374" s="134">
        <v>4.91</v>
      </c>
      <c r="M374" s="132" t="s">
        <v>4</v>
      </c>
      <c r="N374" s="132" t="s">
        <v>878</v>
      </c>
      <c r="O374" s="132" t="s">
        <v>1392</v>
      </c>
    </row>
    <row r="375" spans="1:15" s="131" customFormat="1" x14ac:dyDescent="0.25">
      <c r="A375" s="132"/>
      <c r="B375" s="132" t="s">
        <v>903</v>
      </c>
      <c r="C375" s="133">
        <v>200</v>
      </c>
      <c r="D375" s="132" t="s">
        <v>1513</v>
      </c>
      <c r="E375" s="132">
        <v>2.1086999999999998</v>
      </c>
      <c r="F375" s="134">
        <v>1</v>
      </c>
      <c r="G375" s="134">
        <v>1</v>
      </c>
      <c r="H375" s="171">
        <f t="shared" si="20"/>
        <v>2.1086999999999998</v>
      </c>
      <c r="I375" s="174">
        <f t="shared" si="21"/>
        <v>2.1086999999999998</v>
      </c>
      <c r="J375" s="173">
        <f t="shared" si="22"/>
        <v>13122.44</v>
      </c>
      <c r="K375" s="175">
        <f t="shared" si="23"/>
        <v>13122.44</v>
      </c>
      <c r="L375" s="134">
        <v>10.029999999999999</v>
      </c>
      <c r="M375" s="132" t="s">
        <v>4</v>
      </c>
      <c r="N375" s="132" t="s">
        <v>878</v>
      </c>
      <c r="O375" s="132" t="s">
        <v>1392</v>
      </c>
    </row>
    <row r="376" spans="1:15" s="131" customFormat="1" ht="27" x14ac:dyDescent="0.25">
      <c r="A376" s="132"/>
      <c r="B376" s="132" t="s">
        <v>902</v>
      </c>
      <c r="C376" s="133">
        <v>201</v>
      </c>
      <c r="D376" s="132" t="s">
        <v>1514</v>
      </c>
      <c r="E376" s="132">
        <v>0.4244</v>
      </c>
      <c r="F376" s="134">
        <v>1</v>
      </c>
      <c r="G376" s="134">
        <v>1</v>
      </c>
      <c r="H376" s="171">
        <f t="shared" si="20"/>
        <v>0.4244</v>
      </c>
      <c r="I376" s="174">
        <f t="shared" si="21"/>
        <v>0.4244</v>
      </c>
      <c r="J376" s="173">
        <f t="shared" si="22"/>
        <v>2641.04</v>
      </c>
      <c r="K376" s="175">
        <f t="shared" si="23"/>
        <v>2641.04</v>
      </c>
      <c r="L376" s="134">
        <v>2.04</v>
      </c>
      <c r="M376" s="132" t="s">
        <v>4</v>
      </c>
      <c r="N376" s="132" t="s">
        <v>878</v>
      </c>
      <c r="O376" s="132" t="s">
        <v>1392</v>
      </c>
    </row>
    <row r="377" spans="1:15" s="131" customFormat="1" ht="27" x14ac:dyDescent="0.25">
      <c r="A377" s="132"/>
      <c r="B377" s="132" t="s">
        <v>901</v>
      </c>
      <c r="C377" s="133">
        <v>201</v>
      </c>
      <c r="D377" s="132" t="s">
        <v>1514</v>
      </c>
      <c r="E377" s="132">
        <v>0.53720000000000001</v>
      </c>
      <c r="F377" s="134">
        <v>1</v>
      </c>
      <c r="G377" s="134">
        <v>1</v>
      </c>
      <c r="H377" s="171">
        <f t="shared" si="20"/>
        <v>0.53720000000000001</v>
      </c>
      <c r="I377" s="174">
        <f t="shared" si="21"/>
        <v>0.53720000000000001</v>
      </c>
      <c r="J377" s="173">
        <f t="shared" si="22"/>
        <v>3343</v>
      </c>
      <c r="K377" s="175">
        <f t="shared" si="23"/>
        <v>3343</v>
      </c>
      <c r="L377" s="134">
        <v>2.86</v>
      </c>
      <c r="M377" s="132" t="s">
        <v>4</v>
      </c>
      <c r="N377" s="132" t="s">
        <v>878</v>
      </c>
      <c r="O377" s="132" t="s">
        <v>1392</v>
      </c>
    </row>
    <row r="378" spans="1:15" s="131" customFormat="1" ht="27" x14ac:dyDescent="0.25">
      <c r="A378" s="132"/>
      <c r="B378" s="132" t="s">
        <v>900</v>
      </c>
      <c r="C378" s="133">
        <v>201</v>
      </c>
      <c r="D378" s="132" t="s">
        <v>1514</v>
      </c>
      <c r="E378" s="132">
        <v>0.75039999999999996</v>
      </c>
      <c r="F378" s="134">
        <v>1</v>
      </c>
      <c r="G378" s="134">
        <v>1</v>
      </c>
      <c r="H378" s="171">
        <f t="shared" si="20"/>
        <v>0.75039999999999996</v>
      </c>
      <c r="I378" s="174">
        <f t="shared" si="21"/>
        <v>0.75039999999999996</v>
      </c>
      <c r="J378" s="173">
        <f t="shared" si="22"/>
        <v>4669.74</v>
      </c>
      <c r="K378" s="175">
        <f t="shared" si="23"/>
        <v>4669.74</v>
      </c>
      <c r="L378" s="134">
        <v>4.26</v>
      </c>
      <c r="M378" s="132" t="s">
        <v>4</v>
      </c>
      <c r="N378" s="132" t="s">
        <v>878</v>
      </c>
      <c r="O378" s="132" t="s">
        <v>1392</v>
      </c>
    </row>
    <row r="379" spans="1:15" s="131" customFormat="1" ht="27" x14ac:dyDescent="0.25">
      <c r="A379" s="132"/>
      <c r="B379" s="132" t="s">
        <v>899</v>
      </c>
      <c r="C379" s="133">
        <v>201</v>
      </c>
      <c r="D379" s="132" t="s">
        <v>1514</v>
      </c>
      <c r="E379" s="132">
        <v>1.5438000000000001</v>
      </c>
      <c r="F379" s="134">
        <v>1</v>
      </c>
      <c r="G379" s="134">
        <v>1</v>
      </c>
      <c r="H379" s="171">
        <f t="shared" si="20"/>
        <v>1.5438000000000001</v>
      </c>
      <c r="I379" s="174">
        <f t="shared" si="21"/>
        <v>1.5438000000000001</v>
      </c>
      <c r="J379" s="173">
        <f t="shared" si="22"/>
        <v>9607.07</v>
      </c>
      <c r="K379" s="175">
        <f t="shared" si="23"/>
        <v>9607.07</v>
      </c>
      <c r="L379" s="134">
        <v>7.64</v>
      </c>
      <c r="M379" s="132" t="s">
        <v>4</v>
      </c>
      <c r="N379" s="132" t="s">
        <v>878</v>
      </c>
      <c r="O379" s="132" t="s">
        <v>1392</v>
      </c>
    </row>
    <row r="380" spans="1:15" s="131" customFormat="1" x14ac:dyDescent="0.25">
      <c r="A380" s="132"/>
      <c r="B380" s="132" t="s">
        <v>898</v>
      </c>
      <c r="C380" s="133">
        <v>203</v>
      </c>
      <c r="D380" s="132" t="s">
        <v>1515</v>
      </c>
      <c r="E380" s="132">
        <v>0.4395</v>
      </c>
      <c r="F380" s="134">
        <v>1</v>
      </c>
      <c r="G380" s="134">
        <v>1</v>
      </c>
      <c r="H380" s="171">
        <f t="shared" si="20"/>
        <v>0.4395</v>
      </c>
      <c r="I380" s="174">
        <f t="shared" si="21"/>
        <v>0.4395</v>
      </c>
      <c r="J380" s="173">
        <f t="shared" si="22"/>
        <v>2735.01</v>
      </c>
      <c r="K380" s="175">
        <f t="shared" si="23"/>
        <v>2735.01</v>
      </c>
      <c r="L380" s="134">
        <v>1.45</v>
      </c>
      <c r="M380" s="132" t="s">
        <v>4</v>
      </c>
      <c r="N380" s="132" t="s">
        <v>878</v>
      </c>
      <c r="O380" s="132" t="s">
        <v>1392</v>
      </c>
    </row>
    <row r="381" spans="1:15" s="131" customFormat="1" x14ac:dyDescent="0.25">
      <c r="A381" s="132"/>
      <c r="B381" s="132" t="s">
        <v>897</v>
      </c>
      <c r="C381" s="133">
        <v>203</v>
      </c>
      <c r="D381" s="132" t="s">
        <v>1515</v>
      </c>
      <c r="E381" s="132">
        <v>0.51019999999999999</v>
      </c>
      <c r="F381" s="134">
        <v>1</v>
      </c>
      <c r="G381" s="134">
        <v>1</v>
      </c>
      <c r="H381" s="171">
        <f t="shared" si="20"/>
        <v>0.51019999999999999</v>
      </c>
      <c r="I381" s="174">
        <f t="shared" si="21"/>
        <v>0.51019999999999999</v>
      </c>
      <c r="J381" s="173">
        <f t="shared" si="22"/>
        <v>3174.97</v>
      </c>
      <c r="K381" s="175">
        <f t="shared" si="23"/>
        <v>3174.97</v>
      </c>
      <c r="L381" s="134">
        <v>1.9</v>
      </c>
      <c r="M381" s="132" t="s">
        <v>4</v>
      </c>
      <c r="N381" s="132" t="s">
        <v>878</v>
      </c>
      <c r="O381" s="132" t="s">
        <v>1392</v>
      </c>
    </row>
    <row r="382" spans="1:15" s="131" customFormat="1" x14ac:dyDescent="0.25">
      <c r="A382" s="132"/>
      <c r="B382" s="132" t="s">
        <v>896</v>
      </c>
      <c r="C382" s="133">
        <v>203</v>
      </c>
      <c r="D382" s="132" t="s">
        <v>1515</v>
      </c>
      <c r="E382" s="132">
        <v>0.6361</v>
      </c>
      <c r="F382" s="134">
        <v>1</v>
      </c>
      <c r="G382" s="134">
        <v>1</v>
      </c>
      <c r="H382" s="171">
        <f t="shared" si="20"/>
        <v>0.6361</v>
      </c>
      <c r="I382" s="174">
        <f t="shared" si="21"/>
        <v>0.6361</v>
      </c>
      <c r="J382" s="173">
        <f t="shared" si="22"/>
        <v>3958.45</v>
      </c>
      <c r="K382" s="175">
        <f t="shared" si="23"/>
        <v>3958.45</v>
      </c>
      <c r="L382" s="134">
        <v>2.8</v>
      </c>
      <c r="M382" s="132" t="s">
        <v>4</v>
      </c>
      <c r="N382" s="132" t="s">
        <v>878</v>
      </c>
      <c r="O382" s="132" t="s">
        <v>1392</v>
      </c>
    </row>
    <row r="383" spans="1:15" s="131" customFormat="1" x14ac:dyDescent="0.25">
      <c r="A383" s="132"/>
      <c r="B383" s="132" t="s">
        <v>895</v>
      </c>
      <c r="C383" s="133">
        <v>203</v>
      </c>
      <c r="D383" s="132" t="s">
        <v>1515</v>
      </c>
      <c r="E383" s="132">
        <v>1.1262000000000001</v>
      </c>
      <c r="F383" s="134">
        <v>1</v>
      </c>
      <c r="G383" s="134">
        <v>1</v>
      </c>
      <c r="H383" s="171">
        <f t="shared" si="20"/>
        <v>1.1262000000000001</v>
      </c>
      <c r="I383" s="174">
        <f t="shared" si="21"/>
        <v>1.1262000000000001</v>
      </c>
      <c r="J383" s="173">
        <f t="shared" si="22"/>
        <v>7008.34</v>
      </c>
      <c r="K383" s="175">
        <f t="shared" si="23"/>
        <v>7008.34</v>
      </c>
      <c r="L383" s="134">
        <v>5.95</v>
      </c>
      <c r="M383" s="132" t="s">
        <v>4</v>
      </c>
      <c r="N383" s="132" t="s">
        <v>878</v>
      </c>
      <c r="O383" s="132" t="s">
        <v>1392</v>
      </c>
    </row>
    <row r="384" spans="1:15" s="131" customFormat="1" x14ac:dyDescent="0.25">
      <c r="A384" s="132"/>
      <c r="B384" s="132" t="s">
        <v>894</v>
      </c>
      <c r="C384" s="133">
        <v>204</v>
      </c>
      <c r="D384" s="132" t="s">
        <v>1516</v>
      </c>
      <c r="E384" s="132">
        <v>0.50670000000000004</v>
      </c>
      <c r="F384" s="134">
        <v>1</v>
      </c>
      <c r="G384" s="134">
        <v>1</v>
      </c>
      <c r="H384" s="171">
        <f t="shared" si="20"/>
        <v>0.50670000000000004</v>
      </c>
      <c r="I384" s="174">
        <f t="shared" si="21"/>
        <v>0.50670000000000004</v>
      </c>
      <c r="J384" s="173">
        <f t="shared" si="22"/>
        <v>3153.19</v>
      </c>
      <c r="K384" s="175">
        <f t="shared" si="23"/>
        <v>3153.19</v>
      </c>
      <c r="L384" s="134">
        <v>2</v>
      </c>
      <c r="M384" s="132" t="s">
        <v>4</v>
      </c>
      <c r="N384" s="132" t="s">
        <v>878</v>
      </c>
      <c r="O384" s="132" t="s">
        <v>1392</v>
      </c>
    </row>
    <row r="385" spans="1:15" s="131" customFormat="1" x14ac:dyDescent="0.25">
      <c r="A385" s="132"/>
      <c r="B385" s="132" t="s">
        <v>893</v>
      </c>
      <c r="C385" s="133">
        <v>204</v>
      </c>
      <c r="D385" s="132" t="s">
        <v>1516</v>
      </c>
      <c r="E385" s="132">
        <v>0.57940000000000003</v>
      </c>
      <c r="F385" s="134">
        <v>1</v>
      </c>
      <c r="G385" s="134">
        <v>1</v>
      </c>
      <c r="H385" s="171">
        <f t="shared" si="20"/>
        <v>0.57940000000000003</v>
      </c>
      <c r="I385" s="174">
        <f t="shared" si="21"/>
        <v>0.57940000000000003</v>
      </c>
      <c r="J385" s="173">
        <f t="shared" si="22"/>
        <v>3605.61</v>
      </c>
      <c r="K385" s="175">
        <f t="shared" si="23"/>
        <v>3605.61</v>
      </c>
      <c r="L385" s="134">
        <v>2.67</v>
      </c>
      <c r="M385" s="132" t="s">
        <v>4</v>
      </c>
      <c r="N385" s="132" t="s">
        <v>878</v>
      </c>
      <c r="O385" s="132" t="s">
        <v>1392</v>
      </c>
    </row>
    <row r="386" spans="1:15" s="131" customFormat="1" x14ac:dyDescent="0.25">
      <c r="A386" s="132"/>
      <c r="B386" s="132" t="s">
        <v>892</v>
      </c>
      <c r="C386" s="133">
        <v>204</v>
      </c>
      <c r="D386" s="132" t="s">
        <v>1516</v>
      </c>
      <c r="E386" s="132">
        <v>0.70509999999999995</v>
      </c>
      <c r="F386" s="134">
        <v>1</v>
      </c>
      <c r="G386" s="134">
        <v>1</v>
      </c>
      <c r="H386" s="171">
        <f t="shared" si="20"/>
        <v>0.70509999999999995</v>
      </c>
      <c r="I386" s="174">
        <f t="shared" si="21"/>
        <v>0.70509999999999995</v>
      </c>
      <c r="J386" s="173">
        <f t="shared" si="22"/>
        <v>4387.84</v>
      </c>
      <c r="K386" s="175">
        <f t="shared" si="23"/>
        <v>4387.84</v>
      </c>
      <c r="L386" s="134">
        <v>3.66</v>
      </c>
      <c r="M386" s="132" t="s">
        <v>4</v>
      </c>
      <c r="N386" s="132" t="s">
        <v>878</v>
      </c>
      <c r="O386" s="132" t="s">
        <v>1392</v>
      </c>
    </row>
    <row r="387" spans="1:15" s="131" customFormat="1" x14ac:dyDescent="0.25">
      <c r="A387" s="132"/>
      <c r="B387" s="132" t="s">
        <v>891</v>
      </c>
      <c r="C387" s="133">
        <v>204</v>
      </c>
      <c r="D387" s="132" t="s">
        <v>1516</v>
      </c>
      <c r="E387" s="132">
        <v>1.3051999999999999</v>
      </c>
      <c r="F387" s="134">
        <v>1</v>
      </c>
      <c r="G387" s="134">
        <v>1</v>
      </c>
      <c r="H387" s="171">
        <f t="shared" si="20"/>
        <v>1.3051999999999999</v>
      </c>
      <c r="I387" s="174">
        <f t="shared" si="21"/>
        <v>1.3051999999999999</v>
      </c>
      <c r="J387" s="173">
        <f t="shared" si="22"/>
        <v>8122.26</v>
      </c>
      <c r="K387" s="175">
        <f t="shared" si="23"/>
        <v>8122.26</v>
      </c>
      <c r="L387" s="134">
        <v>6.74</v>
      </c>
      <c r="M387" s="132" t="s">
        <v>4</v>
      </c>
      <c r="N387" s="132" t="s">
        <v>878</v>
      </c>
      <c r="O387" s="132" t="s">
        <v>1392</v>
      </c>
    </row>
    <row r="388" spans="1:15" s="131" customFormat="1" x14ac:dyDescent="0.25">
      <c r="A388" s="132"/>
      <c r="B388" s="132" t="s">
        <v>890</v>
      </c>
      <c r="C388" s="133">
        <v>205</v>
      </c>
      <c r="D388" s="132" t="s">
        <v>1517</v>
      </c>
      <c r="E388" s="132">
        <v>0.49109999999999998</v>
      </c>
      <c r="F388" s="134">
        <v>1</v>
      </c>
      <c r="G388" s="134">
        <v>1</v>
      </c>
      <c r="H388" s="171">
        <f t="shared" si="20"/>
        <v>0.49109999999999998</v>
      </c>
      <c r="I388" s="174">
        <f t="shared" si="21"/>
        <v>0.49109999999999998</v>
      </c>
      <c r="J388" s="173">
        <f t="shared" si="22"/>
        <v>3056.12</v>
      </c>
      <c r="K388" s="175">
        <f t="shared" si="23"/>
        <v>3056.12</v>
      </c>
      <c r="L388" s="134">
        <v>2.2999999999999998</v>
      </c>
      <c r="M388" s="132" t="s">
        <v>4</v>
      </c>
      <c r="N388" s="132" t="s">
        <v>878</v>
      </c>
      <c r="O388" s="132" t="s">
        <v>1392</v>
      </c>
    </row>
    <row r="389" spans="1:15" s="131" customFormat="1" x14ac:dyDescent="0.25">
      <c r="A389" s="132"/>
      <c r="B389" s="132" t="s">
        <v>889</v>
      </c>
      <c r="C389" s="133">
        <v>205</v>
      </c>
      <c r="D389" s="132" t="s">
        <v>1517</v>
      </c>
      <c r="E389" s="132">
        <v>0.59150000000000003</v>
      </c>
      <c r="F389" s="134">
        <v>1</v>
      </c>
      <c r="G389" s="134">
        <v>1</v>
      </c>
      <c r="H389" s="171">
        <f t="shared" si="20"/>
        <v>0.59150000000000003</v>
      </c>
      <c r="I389" s="174">
        <f t="shared" si="21"/>
        <v>0.59150000000000003</v>
      </c>
      <c r="J389" s="173">
        <f t="shared" si="22"/>
        <v>3680.9</v>
      </c>
      <c r="K389" s="175">
        <f t="shared" si="23"/>
        <v>3680.9</v>
      </c>
      <c r="L389" s="134">
        <v>3.15</v>
      </c>
      <c r="M389" s="132" t="s">
        <v>4</v>
      </c>
      <c r="N389" s="132" t="s">
        <v>878</v>
      </c>
      <c r="O389" s="132" t="s">
        <v>1392</v>
      </c>
    </row>
    <row r="390" spans="1:15" s="131" customFormat="1" x14ac:dyDescent="0.25">
      <c r="A390" s="132"/>
      <c r="B390" s="132" t="s">
        <v>888</v>
      </c>
      <c r="C390" s="133">
        <v>205</v>
      </c>
      <c r="D390" s="132" t="s">
        <v>1517</v>
      </c>
      <c r="E390" s="132">
        <v>0.80200000000000005</v>
      </c>
      <c r="F390" s="134">
        <v>1</v>
      </c>
      <c r="G390" s="134">
        <v>1</v>
      </c>
      <c r="H390" s="171">
        <f t="shared" si="20"/>
        <v>0.80200000000000005</v>
      </c>
      <c r="I390" s="174">
        <f t="shared" si="21"/>
        <v>0.80200000000000005</v>
      </c>
      <c r="J390" s="173">
        <f t="shared" si="22"/>
        <v>4990.8500000000004</v>
      </c>
      <c r="K390" s="175">
        <f t="shared" si="23"/>
        <v>4990.8500000000004</v>
      </c>
      <c r="L390" s="134">
        <v>4.53</v>
      </c>
      <c r="M390" s="132" t="s">
        <v>4</v>
      </c>
      <c r="N390" s="132" t="s">
        <v>878</v>
      </c>
      <c r="O390" s="132" t="s">
        <v>1392</v>
      </c>
    </row>
    <row r="391" spans="1:15" s="131" customFormat="1" x14ac:dyDescent="0.25">
      <c r="A391" s="132"/>
      <c r="B391" s="132" t="s">
        <v>887</v>
      </c>
      <c r="C391" s="133">
        <v>205</v>
      </c>
      <c r="D391" s="132" t="s">
        <v>1517</v>
      </c>
      <c r="E391" s="132">
        <v>1.9675</v>
      </c>
      <c r="F391" s="134">
        <v>1</v>
      </c>
      <c r="G391" s="134">
        <v>1</v>
      </c>
      <c r="H391" s="171">
        <f t="shared" si="20"/>
        <v>1.9675</v>
      </c>
      <c r="I391" s="174">
        <f t="shared" si="21"/>
        <v>1.9675</v>
      </c>
      <c r="J391" s="173">
        <f t="shared" si="22"/>
        <v>12243.75</v>
      </c>
      <c r="K391" s="175">
        <f t="shared" si="23"/>
        <v>12243.75</v>
      </c>
      <c r="L391" s="134">
        <v>8.08</v>
      </c>
      <c r="M391" s="132" t="s">
        <v>4</v>
      </c>
      <c r="N391" s="132" t="s">
        <v>878</v>
      </c>
      <c r="O391" s="132" t="s">
        <v>1392</v>
      </c>
    </row>
    <row r="392" spans="1:15" s="131" customFormat="1" ht="27" x14ac:dyDescent="0.25">
      <c r="A392" s="132"/>
      <c r="B392" s="132" t="s">
        <v>886</v>
      </c>
      <c r="C392" s="133">
        <v>206</v>
      </c>
      <c r="D392" s="132" t="s">
        <v>1518</v>
      </c>
      <c r="E392" s="132">
        <v>0.55559999999999998</v>
      </c>
      <c r="F392" s="134">
        <v>1</v>
      </c>
      <c r="G392" s="134">
        <v>1</v>
      </c>
      <c r="H392" s="171">
        <f t="shared" si="20"/>
        <v>0.55559999999999998</v>
      </c>
      <c r="I392" s="174">
        <f t="shared" si="21"/>
        <v>0.55559999999999998</v>
      </c>
      <c r="J392" s="173">
        <f t="shared" si="22"/>
        <v>3457.5</v>
      </c>
      <c r="K392" s="175">
        <f t="shared" si="23"/>
        <v>3457.5</v>
      </c>
      <c r="L392" s="134">
        <v>2.2999999999999998</v>
      </c>
      <c r="M392" s="132" t="s">
        <v>4</v>
      </c>
      <c r="N392" s="132" t="s">
        <v>878</v>
      </c>
      <c r="O392" s="132" t="s">
        <v>1392</v>
      </c>
    </row>
    <row r="393" spans="1:15" s="131" customFormat="1" ht="27" x14ac:dyDescent="0.25">
      <c r="A393" s="132"/>
      <c r="B393" s="132" t="s">
        <v>885</v>
      </c>
      <c r="C393" s="133">
        <v>206</v>
      </c>
      <c r="D393" s="132" t="s">
        <v>1518</v>
      </c>
      <c r="E393" s="132">
        <v>0.68400000000000005</v>
      </c>
      <c r="F393" s="134">
        <v>1</v>
      </c>
      <c r="G393" s="134">
        <v>1</v>
      </c>
      <c r="H393" s="171">
        <f t="shared" si="20"/>
        <v>0.68400000000000005</v>
      </c>
      <c r="I393" s="174">
        <f t="shared" si="21"/>
        <v>0.68400000000000005</v>
      </c>
      <c r="J393" s="173">
        <f t="shared" si="22"/>
        <v>4256.53</v>
      </c>
      <c r="K393" s="175">
        <f t="shared" si="23"/>
        <v>4256.53</v>
      </c>
      <c r="L393" s="134">
        <v>3.49</v>
      </c>
      <c r="M393" s="132" t="s">
        <v>4</v>
      </c>
      <c r="N393" s="132" t="s">
        <v>878</v>
      </c>
      <c r="O393" s="132" t="s">
        <v>1392</v>
      </c>
    </row>
    <row r="394" spans="1:15" s="131" customFormat="1" ht="27" x14ac:dyDescent="0.25">
      <c r="A394" s="132"/>
      <c r="B394" s="132" t="s">
        <v>884</v>
      </c>
      <c r="C394" s="133">
        <v>206</v>
      </c>
      <c r="D394" s="132" t="s">
        <v>1518</v>
      </c>
      <c r="E394" s="132">
        <v>1.1277999999999999</v>
      </c>
      <c r="F394" s="134">
        <v>1</v>
      </c>
      <c r="G394" s="134">
        <v>1</v>
      </c>
      <c r="H394" s="171">
        <f t="shared" si="20"/>
        <v>1.1277999999999999</v>
      </c>
      <c r="I394" s="174">
        <f t="shared" si="21"/>
        <v>1.1277999999999999</v>
      </c>
      <c r="J394" s="173">
        <f t="shared" si="22"/>
        <v>7018.3</v>
      </c>
      <c r="K394" s="175">
        <f t="shared" si="23"/>
        <v>7018.3</v>
      </c>
      <c r="L394" s="134">
        <v>5.72</v>
      </c>
      <c r="M394" s="132" t="s">
        <v>4</v>
      </c>
      <c r="N394" s="132" t="s">
        <v>878</v>
      </c>
      <c r="O394" s="132" t="s">
        <v>1392</v>
      </c>
    </row>
    <row r="395" spans="1:15" s="131" customFormat="1" ht="27" x14ac:dyDescent="0.25">
      <c r="A395" s="132"/>
      <c r="B395" s="132" t="s">
        <v>883</v>
      </c>
      <c r="C395" s="133">
        <v>206</v>
      </c>
      <c r="D395" s="132" t="s">
        <v>1518</v>
      </c>
      <c r="E395" s="132">
        <v>2.6002999999999998</v>
      </c>
      <c r="F395" s="134">
        <v>1</v>
      </c>
      <c r="G395" s="134">
        <v>1</v>
      </c>
      <c r="H395" s="171">
        <f t="shared" si="20"/>
        <v>2.6002999999999998</v>
      </c>
      <c r="I395" s="174">
        <f t="shared" si="21"/>
        <v>2.6002999999999998</v>
      </c>
      <c r="J395" s="173">
        <f t="shared" si="22"/>
        <v>16181.67</v>
      </c>
      <c r="K395" s="175">
        <f t="shared" si="23"/>
        <v>16181.67</v>
      </c>
      <c r="L395" s="134">
        <v>11.12</v>
      </c>
      <c r="M395" s="132" t="s">
        <v>4</v>
      </c>
      <c r="N395" s="132" t="s">
        <v>878</v>
      </c>
      <c r="O395" s="132" t="s">
        <v>1392</v>
      </c>
    </row>
    <row r="396" spans="1:15" s="131" customFormat="1" x14ac:dyDescent="0.25">
      <c r="A396" s="132"/>
      <c r="B396" s="132" t="s">
        <v>882</v>
      </c>
      <c r="C396" s="133">
        <v>207</v>
      </c>
      <c r="D396" s="132" t="s">
        <v>1519</v>
      </c>
      <c r="E396" s="132">
        <v>0.48080000000000001</v>
      </c>
      <c r="F396" s="134">
        <v>1</v>
      </c>
      <c r="G396" s="134">
        <v>1</v>
      </c>
      <c r="H396" s="171">
        <f t="shared" si="20"/>
        <v>0.48080000000000001</v>
      </c>
      <c r="I396" s="174">
        <f t="shared" si="21"/>
        <v>0.48080000000000001</v>
      </c>
      <c r="J396" s="173">
        <f t="shared" si="22"/>
        <v>2992.02</v>
      </c>
      <c r="K396" s="175">
        <f t="shared" si="23"/>
        <v>2992.02</v>
      </c>
      <c r="L396" s="134">
        <v>2.4</v>
      </c>
      <c r="M396" s="132" t="s">
        <v>4</v>
      </c>
      <c r="N396" s="132" t="s">
        <v>878</v>
      </c>
      <c r="O396" s="132" t="s">
        <v>1392</v>
      </c>
    </row>
    <row r="397" spans="1:15" s="131" customFormat="1" x14ac:dyDescent="0.25">
      <c r="A397" s="132"/>
      <c r="B397" s="132" t="s">
        <v>881</v>
      </c>
      <c r="C397" s="133">
        <v>207</v>
      </c>
      <c r="D397" s="132" t="s">
        <v>1519</v>
      </c>
      <c r="E397" s="132">
        <v>0.64870000000000005</v>
      </c>
      <c r="F397" s="134">
        <v>1</v>
      </c>
      <c r="G397" s="134">
        <v>1</v>
      </c>
      <c r="H397" s="171">
        <f t="shared" ref="H397:H460" si="24">ROUND(E397*F397,5)</f>
        <v>0.64870000000000005</v>
      </c>
      <c r="I397" s="174">
        <f t="shared" ref="I397:I460" si="25">ROUND(E397*G397,5)</f>
        <v>0.64870000000000005</v>
      </c>
      <c r="J397" s="173">
        <f t="shared" ref="J397:J460" si="26">ROUND(H397*6223,2)</f>
        <v>4036.86</v>
      </c>
      <c r="K397" s="175">
        <f t="shared" ref="K397:K460" si="27">ROUND(I397*6223,2)</f>
        <v>4036.86</v>
      </c>
      <c r="L397" s="134">
        <v>3.3</v>
      </c>
      <c r="M397" s="132" t="s">
        <v>4</v>
      </c>
      <c r="N397" s="132" t="s">
        <v>878</v>
      </c>
      <c r="O397" s="132" t="s">
        <v>1392</v>
      </c>
    </row>
    <row r="398" spans="1:15" s="131" customFormat="1" x14ac:dyDescent="0.25">
      <c r="A398" s="132"/>
      <c r="B398" s="132" t="s">
        <v>880</v>
      </c>
      <c r="C398" s="133">
        <v>207</v>
      </c>
      <c r="D398" s="132" t="s">
        <v>1519</v>
      </c>
      <c r="E398" s="132">
        <v>0.91920000000000002</v>
      </c>
      <c r="F398" s="134">
        <v>1</v>
      </c>
      <c r="G398" s="134">
        <v>1</v>
      </c>
      <c r="H398" s="171">
        <f t="shared" si="24"/>
        <v>0.91920000000000002</v>
      </c>
      <c r="I398" s="174">
        <f t="shared" si="25"/>
        <v>0.91920000000000002</v>
      </c>
      <c r="J398" s="173">
        <f t="shared" si="26"/>
        <v>5720.18</v>
      </c>
      <c r="K398" s="175">
        <f t="shared" si="27"/>
        <v>5720.18</v>
      </c>
      <c r="L398" s="134">
        <v>4.79</v>
      </c>
      <c r="M398" s="132" t="s">
        <v>4</v>
      </c>
      <c r="N398" s="132" t="s">
        <v>878</v>
      </c>
      <c r="O398" s="132" t="s">
        <v>1392</v>
      </c>
    </row>
    <row r="399" spans="1:15" s="131" customFormat="1" x14ac:dyDescent="0.25">
      <c r="A399" s="132"/>
      <c r="B399" s="132" t="s">
        <v>879</v>
      </c>
      <c r="C399" s="133">
        <v>207</v>
      </c>
      <c r="D399" s="132" t="s">
        <v>1519</v>
      </c>
      <c r="E399" s="132">
        <v>1.7556</v>
      </c>
      <c r="F399" s="134">
        <v>1</v>
      </c>
      <c r="G399" s="134">
        <v>1</v>
      </c>
      <c r="H399" s="171">
        <f t="shared" si="24"/>
        <v>1.7556</v>
      </c>
      <c r="I399" s="174">
        <f t="shared" si="25"/>
        <v>1.7556</v>
      </c>
      <c r="J399" s="173">
        <f t="shared" si="26"/>
        <v>10925.1</v>
      </c>
      <c r="K399" s="175">
        <f t="shared" si="27"/>
        <v>10925.1</v>
      </c>
      <c r="L399" s="134">
        <v>8</v>
      </c>
      <c r="M399" s="132" t="s">
        <v>4</v>
      </c>
      <c r="N399" s="132" t="s">
        <v>878</v>
      </c>
      <c r="O399" s="132" t="s">
        <v>1392</v>
      </c>
    </row>
    <row r="400" spans="1:15" s="131" customFormat="1" ht="27" x14ac:dyDescent="0.25">
      <c r="A400" s="132"/>
      <c r="B400" s="132" t="s">
        <v>877</v>
      </c>
      <c r="C400" s="133">
        <v>220</v>
      </c>
      <c r="D400" s="132" t="s">
        <v>1520</v>
      </c>
      <c r="E400" s="132">
        <v>1.2879</v>
      </c>
      <c r="F400" s="134">
        <v>1</v>
      </c>
      <c r="G400" s="134">
        <v>1</v>
      </c>
      <c r="H400" s="171">
        <f t="shared" si="24"/>
        <v>1.2879</v>
      </c>
      <c r="I400" s="174">
        <f t="shared" si="25"/>
        <v>1.2879</v>
      </c>
      <c r="J400" s="173">
        <f t="shared" si="26"/>
        <v>8014.6</v>
      </c>
      <c r="K400" s="175">
        <f t="shared" si="27"/>
        <v>8014.6</v>
      </c>
      <c r="L400" s="134">
        <v>4.22</v>
      </c>
      <c r="M400" s="132" t="s">
        <v>4</v>
      </c>
      <c r="N400" s="132" t="s">
        <v>737</v>
      </c>
      <c r="O400" s="132" t="s">
        <v>1392</v>
      </c>
    </row>
    <row r="401" spans="1:15" s="131" customFormat="1" ht="27" x14ac:dyDescent="0.25">
      <c r="A401" s="132"/>
      <c r="B401" s="132" t="s">
        <v>876</v>
      </c>
      <c r="C401" s="133">
        <v>220</v>
      </c>
      <c r="D401" s="132" t="s">
        <v>1520</v>
      </c>
      <c r="E401" s="132">
        <v>2.0750999999999999</v>
      </c>
      <c r="F401" s="134">
        <v>1</v>
      </c>
      <c r="G401" s="134">
        <v>1</v>
      </c>
      <c r="H401" s="171">
        <f t="shared" si="24"/>
        <v>2.0750999999999999</v>
      </c>
      <c r="I401" s="174">
        <f t="shared" si="25"/>
        <v>2.0750999999999999</v>
      </c>
      <c r="J401" s="173">
        <f t="shared" si="26"/>
        <v>12913.35</v>
      </c>
      <c r="K401" s="175">
        <f t="shared" si="27"/>
        <v>12913.35</v>
      </c>
      <c r="L401" s="134">
        <v>7.81</v>
      </c>
      <c r="M401" s="132" t="s">
        <v>4</v>
      </c>
      <c r="N401" s="132" t="s">
        <v>737</v>
      </c>
      <c r="O401" s="132" t="s">
        <v>1392</v>
      </c>
    </row>
    <row r="402" spans="1:15" s="131" customFormat="1" ht="27" x14ac:dyDescent="0.25">
      <c r="A402" s="132"/>
      <c r="B402" s="132" t="s">
        <v>875</v>
      </c>
      <c r="C402" s="133">
        <v>220</v>
      </c>
      <c r="D402" s="132" t="s">
        <v>1520</v>
      </c>
      <c r="E402" s="132">
        <v>3.3115000000000001</v>
      </c>
      <c r="F402" s="134">
        <v>1</v>
      </c>
      <c r="G402" s="134">
        <v>1</v>
      </c>
      <c r="H402" s="171">
        <f t="shared" si="24"/>
        <v>3.3115000000000001</v>
      </c>
      <c r="I402" s="174">
        <f t="shared" si="25"/>
        <v>3.3115000000000001</v>
      </c>
      <c r="J402" s="173">
        <f t="shared" si="26"/>
        <v>20607.46</v>
      </c>
      <c r="K402" s="175">
        <f t="shared" si="27"/>
        <v>20607.46</v>
      </c>
      <c r="L402" s="134">
        <v>12.55</v>
      </c>
      <c r="M402" s="132" t="s">
        <v>4</v>
      </c>
      <c r="N402" s="132" t="s">
        <v>737</v>
      </c>
      <c r="O402" s="132" t="s">
        <v>1392</v>
      </c>
    </row>
    <row r="403" spans="1:15" s="131" customFormat="1" ht="27" x14ac:dyDescent="0.25">
      <c r="A403" s="132"/>
      <c r="B403" s="132" t="s">
        <v>874</v>
      </c>
      <c r="C403" s="133">
        <v>220</v>
      </c>
      <c r="D403" s="132" t="s">
        <v>1520</v>
      </c>
      <c r="E403" s="132">
        <v>6.8651</v>
      </c>
      <c r="F403" s="134">
        <v>1</v>
      </c>
      <c r="G403" s="134">
        <v>1</v>
      </c>
      <c r="H403" s="171">
        <f t="shared" si="24"/>
        <v>6.8651</v>
      </c>
      <c r="I403" s="174">
        <f t="shared" si="25"/>
        <v>6.8651</v>
      </c>
      <c r="J403" s="173">
        <f t="shared" si="26"/>
        <v>42721.52</v>
      </c>
      <c r="K403" s="175">
        <f t="shared" si="27"/>
        <v>42721.52</v>
      </c>
      <c r="L403" s="134">
        <v>21.63</v>
      </c>
      <c r="M403" s="132" t="s">
        <v>4</v>
      </c>
      <c r="N403" s="132" t="s">
        <v>737</v>
      </c>
      <c r="O403" s="132" t="s">
        <v>1392</v>
      </c>
    </row>
    <row r="404" spans="1:15" s="131" customFormat="1" x14ac:dyDescent="0.25">
      <c r="A404" s="132"/>
      <c r="B404" s="132" t="s">
        <v>873</v>
      </c>
      <c r="C404" s="133">
        <v>221</v>
      </c>
      <c r="D404" s="132" t="s">
        <v>1521</v>
      </c>
      <c r="E404" s="132">
        <v>1.2997000000000001</v>
      </c>
      <c r="F404" s="134">
        <v>1</v>
      </c>
      <c r="G404" s="134">
        <v>1</v>
      </c>
      <c r="H404" s="171">
        <f t="shared" si="24"/>
        <v>1.2997000000000001</v>
      </c>
      <c r="I404" s="174">
        <f t="shared" si="25"/>
        <v>1.2997000000000001</v>
      </c>
      <c r="J404" s="173">
        <f t="shared" si="26"/>
        <v>8088.03</v>
      </c>
      <c r="K404" s="175">
        <f t="shared" si="27"/>
        <v>8088.03</v>
      </c>
      <c r="L404" s="134">
        <v>5.0599999999999996</v>
      </c>
      <c r="M404" s="132" t="s">
        <v>4</v>
      </c>
      <c r="N404" s="132" t="s">
        <v>737</v>
      </c>
      <c r="O404" s="132" t="s">
        <v>1392</v>
      </c>
    </row>
    <row r="405" spans="1:15" s="131" customFormat="1" x14ac:dyDescent="0.25">
      <c r="A405" s="132"/>
      <c r="B405" s="132" t="s">
        <v>872</v>
      </c>
      <c r="C405" s="133">
        <v>221</v>
      </c>
      <c r="D405" s="132" t="s">
        <v>1521</v>
      </c>
      <c r="E405" s="132">
        <v>1.7161</v>
      </c>
      <c r="F405" s="134">
        <v>1</v>
      </c>
      <c r="G405" s="134">
        <v>1</v>
      </c>
      <c r="H405" s="171">
        <f t="shared" si="24"/>
        <v>1.7161</v>
      </c>
      <c r="I405" s="174">
        <f t="shared" si="25"/>
        <v>1.7161</v>
      </c>
      <c r="J405" s="173">
        <f t="shared" si="26"/>
        <v>10679.29</v>
      </c>
      <c r="K405" s="175">
        <f t="shared" si="27"/>
        <v>10679.29</v>
      </c>
      <c r="L405" s="134">
        <v>7.26</v>
      </c>
      <c r="M405" s="132" t="s">
        <v>4</v>
      </c>
      <c r="N405" s="132" t="s">
        <v>737</v>
      </c>
      <c r="O405" s="132" t="s">
        <v>1392</v>
      </c>
    </row>
    <row r="406" spans="1:15" s="131" customFormat="1" x14ac:dyDescent="0.25">
      <c r="A406" s="132"/>
      <c r="B406" s="132" t="s">
        <v>871</v>
      </c>
      <c r="C406" s="133">
        <v>221</v>
      </c>
      <c r="D406" s="132" t="s">
        <v>1521</v>
      </c>
      <c r="E406" s="132">
        <v>2.7841999999999998</v>
      </c>
      <c r="F406" s="134">
        <v>1</v>
      </c>
      <c r="G406" s="134">
        <v>1</v>
      </c>
      <c r="H406" s="171">
        <f t="shared" si="24"/>
        <v>2.7841999999999998</v>
      </c>
      <c r="I406" s="174">
        <f t="shared" si="25"/>
        <v>2.7841999999999998</v>
      </c>
      <c r="J406" s="173">
        <f t="shared" si="26"/>
        <v>17326.080000000002</v>
      </c>
      <c r="K406" s="175">
        <f t="shared" si="27"/>
        <v>17326.080000000002</v>
      </c>
      <c r="L406" s="134">
        <v>12.08</v>
      </c>
      <c r="M406" s="132" t="s">
        <v>4</v>
      </c>
      <c r="N406" s="132" t="s">
        <v>737</v>
      </c>
      <c r="O406" s="132" t="s">
        <v>1392</v>
      </c>
    </row>
    <row r="407" spans="1:15" s="131" customFormat="1" x14ac:dyDescent="0.25">
      <c r="A407" s="132"/>
      <c r="B407" s="132" t="s">
        <v>870</v>
      </c>
      <c r="C407" s="133">
        <v>221</v>
      </c>
      <c r="D407" s="132" t="s">
        <v>1521</v>
      </c>
      <c r="E407" s="132">
        <v>5.9893000000000001</v>
      </c>
      <c r="F407" s="134">
        <v>1</v>
      </c>
      <c r="G407" s="134">
        <v>1</v>
      </c>
      <c r="H407" s="171">
        <f t="shared" si="24"/>
        <v>5.9893000000000001</v>
      </c>
      <c r="I407" s="174">
        <f t="shared" si="25"/>
        <v>5.9893000000000001</v>
      </c>
      <c r="J407" s="173">
        <f t="shared" si="26"/>
        <v>37271.410000000003</v>
      </c>
      <c r="K407" s="175">
        <f t="shared" si="27"/>
        <v>37271.410000000003</v>
      </c>
      <c r="L407" s="134">
        <v>20.12</v>
      </c>
      <c r="M407" s="132" t="s">
        <v>4</v>
      </c>
      <c r="N407" s="132" t="s">
        <v>737</v>
      </c>
      <c r="O407" s="132" t="s">
        <v>1392</v>
      </c>
    </row>
    <row r="408" spans="1:15" s="131" customFormat="1" ht="27" x14ac:dyDescent="0.25">
      <c r="A408" s="132"/>
      <c r="B408" s="132" t="s">
        <v>869</v>
      </c>
      <c r="C408" s="133">
        <v>222</v>
      </c>
      <c r="D408" s="132" t="s">
        <v>1522</v>
      </c>
      <c r="E408" s="132">
        <v>0.77410000000000001</v>
      </c>
      <c r="F408" s="134">
        <v>1</v>
      </c>
      <c r="G408" s="134">
        <v>1</v>
      </c>
      <c r="H408" s="171">
        <f t="shared" si="24"/>
        <v>0.77410000000000001</v>
      </c>
      <c r="I408" s="174">
        <f t="shared" si="25"/>
        <v>0.77410000000000001</v>
      </c>
      <c r="J408" s="173">
        <f t="shared" si="26"/>
        <v>4817.22</v>
      </c>
      <c r="K408" s="175">
        <f t="shared" si="27"/>
        <v>4817.22</v>
      </c>
      <c r="L408" s="134">
        <v>2.31</v>
      </c>
      <c r="M408" s="132" t="s">
        <v>4</v>
      </c>
      <c r="N408" s="132" t="s">
        <v>737</v>
      </c>
      <c r="O408" s="132" t="s">
        <v>1392</v>
      </c>
    </row>
    <row r="409" spans="1:15" s="131" customFormat="1" ht="27" x14ac:dyDescent="0.25">
      <c r="A409" s="132"/>
      <c r="B409" s="132" t="s">
        <v>868</v>
      </c>
      <c r="C409" s="133">
        <v>222</v>
      </c>
      <c r="D409" s="132" t="s">
        <v>1522</v>
      </c>
      <c r="E409" s="132">
        <v>1.1806000000000001</v>
      </c>
      <c r="F409" s="134">
        <v>1</v>
      </c>
      <c r="G409" s="134">
        <v>1</v>
      </c>
      <c r="H409" s="171">
        <f t="shared" si="24"/>
        <v>1.1806000000000001</v>
      </c>
      <c r="I409" s="174">
        <f t="shared" si="25"/>
        <v>1.1806000000000001</v>
      </c>
      <c r="J409" s="173">
        <f t="shared" si="26"/>
        <v>7346.87</v>
      </c>
      <c r="K409" s="175">
        <f t="shared" si="27"/>
        <v>7346.87</v>
      </c>
      <c r="L409" s="134">
        <v>3.65</v>
      </c>
      <c r="M409" s="132" t="s">
        <v>4</v>
      </c>
      <c r="N409" s="132" t="s">
        <v>737</v>
      </c>
      <c r="O409" s="132" t="s">
        <v>1392</v>
      </c>
    </row>
    <row r="410" spans="1:15" s="131" customFormat="1" ht="27" x14ac:dyDescent="0.25">
      <c r="A410" s="132"/>
      <c r="B410" s="132" t="s">
        <v>867</v>
      </c>
      <c r="C410" s="133">
        <v>222</v>
      </c>
      <c r="D410" s="132" t="s">
        <v>1522</v>
      </c>
      <c r="E410" s="132">
        <v>2.2808000000000002</v>
      </c>
      <c r="F410" s="134">
        <v>1</v>
      </c>
      <c r="G410" s="134">
        <v>1</v>
      </c>
      <c r="H410" s="171">
        <f t="shared" si="24"/>
        <v>2.2808000000000002</v>
      </c>
      <c r="I410" s="174">
        <f t="shared" si="25"/>
        <v>2.2808000000000002</v>
      </c>
      <c r="J410" s="173">
        <f t="shared" si="26"/>
        <v>14193.42</v>
      </c>
      <c r="K410" s="175">
        <f t="shared" si="27"/>
        <v>14193.42</v>
      </c>
      <c r="L410" s="134">
        <v>9.06</v>
      </c>
      <c r="M410" s="132" t="s">
        <v>4</v>
      </c>
      <c r="N410" s="132" t="s">
        <v>737</v>
      </c>
      <c r="O410" s="132" t="s">
        <v>1392</v>
      </c>
    </row>
    <row r="411" spans="1:15" s="131" customFormat="1" ht="27" x14ac:dyDescent="0.25">
      <c r="A411" s="132"/>
      <c r="B411" s="132" t="s">
        <v>866</v>
      </c>
      <c r="C411" s="133">
        <v>222</v>
      </c>
      <c r="D411" s="132" t="s">
        <v>1522</v>
      </c>
      <c r="E411" s="132">
        <v>5.2195</v>
      </c>
      <c r="F411" s="134">
        <v>1</v>
      </c>
      <c r="G411" s="134">
        <v>1</v>
      </c>
      <c r="H411" s="171">
        <f t="shared" si="24"/>
        <v>5.2195</v>
      </c>
      <c r="I411" s="174">
        <f t="shared" si="25"/>
        <v>5.2195</v>
      </c>
      <c r="J411" s="173">
        <f t="shared" si="26"/>
        <v>32480.95</v>
      </c>
      <c r="K411" s="175">
        <f t="shared" si="27"/>
        <v>32480.95</v>
      </c>
      <c r="L411" s="134">
        <v>18.239999999999998</v>
      </c>
      <c r="M411" s="132" t="s">
        <v>4</v>
      </c>
      <c r="N411" s="132" t="s">
        <v>737</v>
      </c>
      <c r="O411" s="132" t="s">
        <v>1392</v>
      </c>
    </row>
    <row r="412" spans="1:15" s="131" customFormat="1" x14ac:dyDescent="0.25">
      <c r="A412" s="132"/>
      <c r="B412" s="132" t="s">
        <v>865</v>
      </c>
      <c r="C412" s="133">
        <v>223</v>
      </c>
      <c r="D412" s="132" t="s">
        <v>1523</v>
      </c>
      <c r="E412" s="132">
        <v>1.0199</v>
      </c>
      <c r="F412" s="134">
        <v>1</v>
      </c>
      <c r="G412" s="134">
        <v>1</v>
      </c>
      <c r="H412" s="171">
        <f t="shared" si="24"/>
        <v>1.0199</v>
      </c>
      <c r="I412" s="174">
        <f t="shared" si="25"/>
        <v>1.0199</v>
      </c>
      <c r="J412" s="173">
        <f t="shared" si="26"/>
        <v>6346.84</v>
      </c>
      <c r="K412" s="175">
        <f t="shared" si="27"/>
        <v>6346.84</v>
      </c>
      <c r="L412" s="134">
        <v>4.58</v>
      </c>
      <c r="M412" s="132" t="s">
        <v>4</v>
      </c>
      <c r="N412" s="132" t="s">
        <v>737</v>
      </c>
      <c r="O412" s="132" t="s">
        <v>1392</v>
      </c>
    </row>
    <row r="413" spans="1:15" s="131" customFormat="1" x14ac:dyDescent="0.25">
      <c r="A413" s="132"/>
      <c r="B413" s="132" t="s">
        <v>864</v>
      </c>
      <c r="C413" s="133">
        <v>223</v>
      </c>
      <c r="D413" s="132" t="s">
        <v>1523</v>
      </c>
      <c r="E413" s="132">
        <v>1.3623000000000001</v>
      </c>
      <c r="F413" s="134">
        <v>1</v>
      </c>
      <c r="G413" s="134">
        <v>1</v>
      </c>
      <c r="H413" s="171">
        <f t="shared" si="24"/>
        <v>1.3623000000000001</v>
      </c>
      <c r="I413" s="174">
        <f t="shared" si="25"/>
        <v>1.3623000000000001</v>
      </c>
      <c r="J413" s="173">
        <f t="shared" si="26"/>
        <v>8477.59</v>
      </c>
      <c r="K413" s="175">
        <f t="shared" si="27"/>
        <v>8477.59</v>
      </c>
      <c r="L413" s="134">
        <v>6.55</v>
      </c>
      <c r="M413" s="132" t="s">
        <v>4</v>
      </c>
      <c r="N413" s="132" t="s">
        <v>737</v>
      </c>
      <c r="O413" s="132" t="s">
        <v>1392</v>
      </c>
    </row>
    <row r="414" spans="1:15" s="131" customFormat="1" x14ac:dyDescent="0.25">
      <c r="A414" s="132"/>
      <c r="B414" s="132" t="s">
        <v>863</v>
      </c>
      <c r="C414" s="133">
        <v>223</v>
      </c>
      <c r="D414" s="132" t="s">
        <v>1523</v>
      </c>
      <c r="E414" s="132">
        <v>2.3186</v>
      </c>
      <c r="F414" s="134">
        <v>1</v>
      </c>
      <c r="G414" s="134">
        <v>1</v>
      </c>
      <c r="H414" s="171">
        <f t="shared" si="24"/>
        <v>2.3186</v>
      </c>
      <c r="I414" s="174">
        <f t="shared" si="25"/>
        <v>2.3186</v>
      </c>
      <c r="J414" s="173">
        <f t="shared" si="26"/>
        <v>14428.65</v>
      </c>
      <c r="K414" s="175">
        <f t="shared" si="27"/>
        <v>14428.65</v>
      </c>
      <c r="L414" s="134">
        <v>10.81</v>
      </c>
      <c r="M414" s="132" t="s">
        <v>4</v>
      </c>
      <c r="N414" s="132" t="s">
        <v>737</v>
      </c>
      <c r="O414" s="132" t="s">
        <v>1392</v>
      </c>
    </row>
    <row r="415" spans="1:15" s="131" customFormat="1" x14ac:dyDescent="0.25">
      <c r="A415" s="132"/>
      <c r="B415" s="132" t="s">
        <v>862</v>
      </c>
      <c r="C415" s="133">
        <v>223</v>
      </c>
      <c r="D415" s="132" t="s">
        <v>1523</v>
      </c>
      <c r="E415" s="132">
        <v>5.2</v>
      </c>
      <c r="F415" s="134">
        <v>1</v>
      </c>
      <c r="G415" s="134">
        <v>1</v>
      </c>
      <c r="H415" s="171">
        <f t="shared" si="24"/>
        <v>5.2</v>
      </c>
      <c r="I415" s="174">
        <f t="shared" si="25"/>
        <v>5.2</v>
      </c>
      <c r="J415" s="173">
        <f t="shared" si="26"/>
        <v>32359.599999999999</v>
      </c>
      <c r="K415" s="175">
        <f t="shared" si="27"/>
        <v>32359.599999999999</v>
      </c>
      <c r="L415" s="134">
        <v>18.55</v>
      </c>
      <c r="M415" s="132" t="s">
        <v>4</v>
      </c>
      <c r="N415" s="132" t="s">
        <v>737</v>
      </c>
      <c r="O415" s="132" t="s">
        <v>1392</v>
      </c>
    </row>
    <row r="416" spans="1:15" s="131" customFormat="1" x14ac:dyDescent="0.25">
      <c r="A416" s="132"/>
      <c r="B416" s="132" t="s">
        <v>861</v>
      </c>
      <c r="C416" s="133">
        <v>224</v>
      </c>
      <c r="D416" s="132" t="s">
        <v>1524</v>
      </c>
      <c r="E416" s="132">
        <v>1.1237999999999999</v>
      </c>
      <c r="F416" s="134">
        <v>1</v>
      </c>
      <c r="G416" s="134">
        <v>1</v>
      </c>
      <c r="H416" s="171">
        <f t="shared" si="24"/>
        <v>1.1237999999999999</v>
      </c>
      <c r="I416" s="174">
        <f t="shared" si="25"/>
        <v>1.1237999999999999</v>
      </c>
      <c r="J416" s="173">
        <f t="shared" si="26"/>
        <v>6993.41</v>
      </c>
      <c r="K416" s="175">
        <f t="shared" si="27"/>
        <v>6993.41</v>
      </c>
      <c r="L416" s="134">
        <v>5.3</v>
      </c>
      <c r="M416" s="132" t="s">
        <v>4</v>
      </c>
      <c r="N416" s="132" t="s">
        <v>737</v>
      </c>
      <c r="O416" s="132" t="s">
        <v>1392</v>
      </c>
    </row>
    <row r="417" spans="1:15" s="131" customFormat="1" x14ac:dyDescent="0.25">
      <c r="A417" s="132"/>
      <c r="B417" s="132" t="s">
        <v>860</v>
      </c>
      <c r="C417" s="133">
        <v>224</v>
      </c>
      <c r="D417" s="132" t="s">
        <v>1524</v>
      </c>
      <c r="E417" s="132">
        <v>1.5760000000000001</v>
      </c>
      <c r="F417" s="134">
        <v>1</v>
      </c>
      <c r="G417" s="134">
        <v>1</v>
      </c>
      <c r="H417" s="171">
        <f t="shared" si="24"/>
        <v>1.5760000000000001</v>
      </c>
      <c r="I417" s="174">
        <f t="shared" si="25"/>
        <v>1.5760000000000001</v>
      </c>
      <c r="J417" s="173">
        <f t="shared" si="26"/>
        <v>9807.4500000000007</v>
      </c>
      <c r="K417" s="175">
        <f t="shared" si="27"/>
        <v>9807.4500000000007</v>
      </c>
      <c r="L417" s="134">
        <v>7.88</v>
      </c>
      <c r="M417" s="132" t="s">
        <v>4</v>
      </c>
      <c r="N417" s="132" t="s">
        <v>737</v>
      </c>
      <c r="O417" s="132" t="s">
        <v>1392</v>
      </c>
    </row>
    <row r="418" spans="1:15" s="131" customFormat="1" x14ac:dyDescent="0.25">
      <c r="A418" s="132"/>
      <c r="B418" s="132" t="s">
        <v>859</v>
      </c>
      <c r="C418" s="133">
        <v>224</v>
      </c>
      <c r="D418" s="132" t="s">
        <v>1524</v>
      </c>
      <c r="E418" s="132">
        <v>2.3757999999999999</v>
      </c>
      <c r="F418" s="134">
        <v>1</v>
      </c>
      <c r="G418" s="134">
        <v>1</v>
      </c>
      <c r="H418" s="171">
        <f t="shared" si="24"/>
        <v>2.3757999999999999</v>
      </c>
      <c r="I418" s="174">
        <f t="shared" si="25"/>
        <v>2.3757999999999999</v>
      </c>
      <c r="J418" s="173">
        <f t="shared" si="26"/>
        <v>14784.6</v>
      </c>
      <c r="K418" s="175">
        <f t="shared" si="27"/>
        <v>14784.6</v>
      </c>
      <c r="L418" s="134">
        <v>11.42</v>
      </c>
      <c r="M418" s="132" t="s">
        <v>4</v>
      </c>
      <c r="N418" s="132" t="s">
        <v>737</v>
      </c>
      <c r="O418" s="132" t="s">
        <v>1392</v>
      </c>
    </row>
    <row r="419" spans="1:15" s="131" customFormat="1" x14ac:dyDescent="0.25">
      <c r="A419" s="132"/>
      <c r="B419" s="132" t="s">
        <v>858</v>
      </c>
      <c r="C419" s="133">
        <v>224</v>
      </c>
      <c r="D419" s="132" t="s">
        <v>1524</v>
      </c>
      <c r="E419" s="132">
        <v>4.7698</v>
      </c>
      <c r="F419" s="134">
        <v>1</v>
      </c>
      <c r="G419" s="134">
        <v>1</v>
      </c>
      <c r="H419" s="171">
        <f t="shared" si="24"/>
        <v>4.7698</v>
      </c>
      <c r="I419" s="174">
        <f t="shared" si="25"/>
        <v>4.7698</v>
      </c>
      <c r="J419" s="173">
        <f t="shared" si="26"/>
        <v>29682.47</v>
      </c>
      <c r="K419" s="175">
        <f t="shared" si="27"/>
        <v>29682.47</v>
      </c>
      <c r="L419" s="134">
        <v>17.66</v>
      </c>
      <c r="M419" s="132" t="s">
        <v>4</v>
      </c>
      <c r="N419" s="132" t="s">
        <v>737</v>
      </c>
      <c r="O419" s="132" t="s">
        <v>1392</v>
      </c>
    </row>
    <row r="420" spans="1:15" s="131" customFormat="1" x14ac:dyDescent="0.25">
      <c r="A420" s="132"/>
      <c r="B420" s="132" t="s">
        <v>857</v>
      </c>
      <c r="C420" s="133">
        <v>225</v>
      </c>
      <c r="D420" s="132" t="s">
        <v>1525</v>
      </c>
      <c r="E420" s="132">
        <v>0.7742</v>
      </c>
      <c r="F420" s="134">
        <v>1</v>
      </c>
      <c r="G420" s="134">
        <v>1</v>
      </c>
      <c r="H420" s="171">
        <f t="shared" si="24"/>
        <v>0.7742</v>
      </c>
      <c r="I420" s="174">
        <f t="shared" si="25"/>
        <v>0.7742</v>
      </c>
      <c r="J420" s="173">
        <f t="shared" si="26"/>
        <v>4817.8500000000004</v>
      </c>
      <c r="K420" s="175">
        <f t="shared" si="27"/>
        <v>4817.8500000000004</v>
      </c>
      <c r="L420" s="134">
        <v>1.59</v>
      </c>
      <c r="M420" s="132" t="s">
        <v>4</v>
      </c>
      <c r="N420" s="132" t="s">
        <v>737</v>
      </c>
      <c r="O420" s="132" t="s">
        <v>1392</v>
      </c>
    </row>
    <row r="421" spans="1:15" s="131" customFormat="1" x14ac:dyDescent="0.25">
      <c r="A421" s="132"/>
      <c r="B421" s="132" t="s">
        <v>856</v>
      </c>
      <c r="C421" s="133">
        <v>225</v>
      </c>
      <c r="D421" s="132" t="s">
        <v>1525</v>
      </c>
      <c r="E421" s="132">
        <v>1.0415000000000001</v>
      </c>
      <c r="F421" s="134">
        <v>1</v>
      </c>
      <c r="G421" s="134">
        <v>1</v>
      </c>
      <c r="H421" s="171">
        <f t="shared" si="24"/>
        <v>1.0415000000000001</v>
      </c>
      <c r="I421" s="174">
        <f t="shared" si="25"/>
        <v>1.0415000000000001</v>
      </c>
      <c r="J421" s="173">
        <f t="shared" si="26"/>
        <v>6481.25</v>
      </c>
      <c r="K421" s="175">
        <f t="shared" si="27"/>
        <v>6481.25</v>
      </c>
      <c r="L421" s="134">
        <v>3.69</v>
      </c>
      <c r="M421" s="132" t="s">
        <v>4</v>
      </c>
      <c r="N421" s="132" t="s">
        <v>737</v>
      </c>
      <c r="O421" s="132" t="s">
        <v>1392</v>
      </c>
    </row>
    <row r="422" spans="1:15" s="131" customFormat="1" x14ac:dyDescent="0.25">
      <c r="A422" s="132"/>
      <c r="B422" s="132" t="s">
        <v>855</v>
      </c>
      <c r="C422" s="133">
        <v>225</v>
      </c>
      <c r="D422" s="132" t="s">
        <v>1525</v>
      </c>
      <c r="E422" s="132">
        <v>1.7445999999999999</v>
      </c>
      <c r="F422" s="134">
        <v>1</v>
      </c>
      <c r="G422" s="134">
        <v>1</v>
      </c>
      <c r="H422" s="171">
        <f t="shared" si="24"/>
        <v>1.7445999999999999</v>
      </c>
      <c r="I422" s="174">
        <f t="shared" si="25"/>
        <v>1.7445999999999999</v>
      </c>
      <c r="J422" s="173">
        <f t="shared" si="26"/>
        <v>10856.65</v>
      </c>
      <c r="K422" s="175">
        <f t="shared" si="27"/>
        <v>10856.65</v>
      </c>
      <c r="L422" s="134">
        <v>6.97</v>
      </c>
      <c r="M422" s="132" t="s">
        <v>4</v>
      </c>
      <c r="N422" s="132" t="s">
        <v>737</v>
      </c>
      <c r="O422" s="132" t="s">
        <v>1392</v>
      </c>
    </row>
    <row r="423" spans="1:15" s="131" customFormat="1" x14ac:dyDescent="0.25">
      <c r="A423" s="132"/>
      <c r="B423" s="132" t="s">
        <v>854</v>
      </c>
      <c r="C423" s="133">
        <v>225</v>
      </c>
      <c r="D423" s="132" t="s">
        <v>1525</v>
      </c>
      <c r="E423" s="132">
        <v>3.6583999999999999</v>
      </c>
      <c r="F423" s="134">
        <v>1</v>
      </c>
      <c r="G423" s="134">
        <v>1</v>
      </c>
      <c r="H423" s="171">
        <f t="shared" si="24"/>
        <v>3.6583999999999999</v>
      </c>
      <c r="I423" s="174">
        <f t="shared" si="25"/>
        <v>3.6583999999999999</v>
      </c>
      <c r="J423" s="173">
        <f t="shared" si="26"/>
        <v>22766.22</v>
      </c>
      <c r="K423" s="175">
        <f t="shared" si="27"/>
        <v>22766.22</v>
      </c>
      <c r="L423" s="134">
        <v>12.73</v>
      </c>
      <c r="M423" s="132" t="s">
        <v>4</v>
      </c>
      <c r="N423" s="132" t="s">
        <v>737</v>
      </c>
      <c r="O423" s="132" t="s">
        <v>1392</v>
      </c>
    </row>
    <row r="424" spans="1:15" s="131" customFormat="1" x14ac:dyDescent="0.25">
      <c r="A424" s="132"/>
      <c r="B424" s="132" t="s">
        <v>853</v>
      </c>
      <c r="C424" s="133">
        <v>226</v>
      </c>
      <c r="D424" s="132" t="s">
        <v>1526</v>
      </c>
      <c r="E424" s="132">
        <v>0.5958</v>
      </c>
      <c r="F424" s="134">
        <v>1</v>
      </c>
      <c r="G424" s="134">
        <v>1</v>
      </c>
      <c r="H424" s="171">
        <f t="shared" si="24"/>
        <v>0.5958</v>
      </c>
      <c r="I424" s="174">
        <f t="shared" si="25"/>
        <v>0.5958</v>
      </c>
      <c r="J424" s="173">
        <f t="shared" si="26"/>
        <v>3707.66</v>
      </c>
      <c r="K424" s="175">
        <f t="shared" si="27"/>
        <v>3707.66</v>
      </c>
      <c r="L424" s="134">
        <v>2.52</v>
      </c>
      <c r="M424" s="132" t="s">
        <v>4</v>
      </c>
      <c r="N424" s="132" t="s">
        <v>737</v>
      </c>
      <c r="O424" s="132" t="s">
        <v>1392</v>
      </c>
    </row>
    <row r="425" spans="1:15" s="131" customFormat="1" x14ac:dyDescent="0.25">
      <c r="A425" s="132"/>
      <c r="B425" s="132" t="s">
        <v>852</v>
      </c>
      <c r="C425" s="133">
        <v>226</v>
      </c>
      <c r="D425" s="132" t="s">
        <v>1526</v>
      </c>
      <c r="E425" s="132">
        <v>0.80179999999999996</v>
      </c>
      <c r="F425" s="134">
        <v>1</v>
      </c>
      <c r="G425" s="134">
        <v>1</v>
      </c>
      <c r="H425" s="171">
        <f t="shared" si="24"/>
        <v>0.80179999999999996</v>
      </c>
      <c r="I425" s="174">
        <f t="shared" si="25"/>
        <v>0.80179999999999996</v>
      </c>
      <c r="J425" s="173">
        <f t="shared" si="26"/>
        <v>4989.6000000000004</v>
      </c>
      <c r="K425" s="175">
        <f t="shared" si="27"/>
        <v>4989.6000000000004</v>
      </c>
      <c r="L425" s="134">
        <v>3.91</v>
      </c>
      <c r="M425" s="132" t="s">
        <v>4</v>
      </c>
      <c r="N425" s="132" t="s">
        <v>737</v>
      </c>
      <c r="O425" s="132" t="s">
        <v>1392</v>
      </c>
    </row>
    <row r="426" spans="1:15" s="131" customFormat="1" x14ac:dyDescent="0.25">
      <c r="A426" s="132"/>
      <c r="B426" s="132" t="s">
        <v>851</v>
      </c>
      <c r="C426" s="133">
        <v>226</v>
      </c>
      <c r="D426" s="132" t="s">
        <v>1526</v>
      </c>
      <c r="E426" s="132">
        <v>1.3696999999999999</v>
      </c>
      <c r="F426" s="134">
        <v>1</v>
      </c>
      <c r="G426" s="134">
        <v>1</v>
      </c>
      <c r="H426" s="171">
        <f t="shared" si="24"/>
        <v>1.3696999999999999</v>
      </c>
      <c r="I426" s="174">
        <f t="shared" si="25"/>
        <v>1.3696999999999999</v>
      </c>
      <c r="J426" s="173">
        <f t="shared" si="26"/>
        <v>8523.64</v>
      </c>
      <c r="K426" s="175">
        <f t="shared" si="27"/>
        <v>8523.64</v>
      </c>
      <c r="L426" s="134">
        <v>6.71</v>
      </c>
      <c r="M426" s="132" t="s">
        <v>4</v>
      </c>
      <c r="N426" s="132" t="s">
        <v>737</v>
      </c>
      <c r="O426" s="132" t="s">
        <v>1392</v>
      </c>
    </row>
    <row r="427" spans="1:15" s="131" customFormat="1" x14ac:dyDescent="0.25">
      <c r="A427" s="132"/>
      <c r="B427" s="132" t="s">
        <v>850</v>
      </c>
      <c r="C427" s="133">
        <v>226</v>
      </c>
      <c r="D427" s="132" t="s">
        <v>1526</v>
      </c>
      <c r="E427" s="132">
        <v>3.3355000000000001</v>
      </c>
      <c r="F427" s="134">
        <v>1</v>
      </c>
      <c r="G427" s="134">
        <v>1</v>
      </c>
      <c r="H427" s="171">
        <f t="shared" si="24"/>
        <v>3.3355000000000001</v>
      </c>
      <c r="I427" s="174">
        <f t="shared" si="25"/>
        <v>3.3355000000000001</v>
      </c>
      <c r="J427" s="173">
        <f t="shared" si="26"/>
        <v>20756.82</v>
      </c>
      <c r="K427" s="175">
        <f t="shared" si="27"/>
        <v>20756.82</v>
      </c>
      <c r="L427" s="134">
        <v>14.52</v>
      </c>
      <c r="M427" s="132" t="s">
        <v>4</v>
      </c>
      <c r="N427" s="132" t="s">
        <v>737</v>
      </c>
      <c r="O427" s="132" t="s">
        <v>1392</v>
      </c>
    </row>
    <row r="428" spans="1:15" s="131" customFormat="1" ht="27" x14ac:dyDescent="0.25">
      <c r="A428" s="132"/>
      <c r="B428" s="132" t="s">
        <v>849</v>
      </c>
      <c r="C428" s="133">
        <v>227</v>
      </c>
      <c r="D428" s="132" t="s">
        <v>1527</v>
      </c>
      <c r="E428" s="132">
        <v>0.89910000000000001</v>
      </c>
      <c r="F428" s="134">
        <v>1</v>
      </c>
      <c r="G428" s="134">
        <v>1</v>
      </c>
      <c r="H428" s="171">
        <f t="shared" si="24"/>
        <v>0.89910000000000001</v>
      </c>
      <c r="I428" s="174">
        <f t="shared" si="25"/>
        <v>0.89910000000000001</v>
      </c>
      <c r="J428" s="173">
        <f t="shared" si="26"/>
        <v>5595.1</v>
      </c>
      <c r="K428" s="175">
        <f t="shared" si="27"/>
        <v>5595.1</v>
      </c>
      <c r="L428" s="134">
        <v>2.82</v>
      </c>
      <c r="M428" s="132" t="s">
        <v>4</v>
      </c>
      <c r="N428" s="132" t="s">
        <v>737</v>
      </c>
      <c r="O428" s="132" t="s">
        <v>1392</v>
      </c>
    </row>
    <row r="429" spans="1:15" s="131" customFormat="1" ht="27" x14ac:dyDescent="0.25">
      <c r="A429" s="132"/>
      <c r="B429" s="132" t="s">
        <v>848</v>
      </c>
      <c r="C429" s="133">
        <v>227</v>
      </c>
      <c r="D429" s="132" t="s">
        <v>1527</v>
      </c>
      <c r="E429" s="132">
        <v>1.1383000000000001</v>
      </c>
      <c r="F429" s="134">
        <v>1</v>
      </c>
      <c r="G429" s="134">
        <v>1</v>
      </c>
      <c r="H429" s="171">
        <f t="shared" si="24"/>
        <v>1.1383000000000001</v>
      </c>
      <c r="I429" s="174">
        <f t="shared" si="25"/>
        <v>1.1383000000000001</v>
      </c>
      <c r="J429" s="173">
        <f t="shared" si="26"/>
        <v>7083.64</v>
      </c>
      <c r="K429" s="175">
        <f t="shared" si="27"/>
        <v>7083.64</v>
      </c>
      <c r="L429" s="134">
        <v>4.22</v>
      </c>
      <c r="M429" s="132" t="s">
        <v>4</v>
      </c>
      <c r="N429" s="132" t="s">
        <v>737</v>
      </c>
      <c r="O429" s="132" t="s">
        <v>1392</v>
      </c>
    </row>
    <row r="430" spans="1:15" s="131" customFormat="1" ht="27" x14ac:dyDescent="0.25">
      <c r="A430" s="132"/>
      <c r="B430" s="132" t="s">
        <v>847</v>
      </c>
      <c r="C430" s="133">
        <v>227</v>
      </c>
      <c r="D430" s="132" t="s">
        <v>1527</v>
      </c>
      <c r="E430" s="132">
        <v>1.8935999999999999</v>
      </c>
      <c r="F430" s="134">
        <v>1</v>
      </c>
      <c r="G430" s="134">
        <v>1</v>
      </c>
      <c r="H430" s="171">
        <f t="shared" si="24"/>
        <v>1.8935999999999999</v>
      </c>
      <c r="I430" s="174">
        <f t="shared" si="25"/>
        <v>1.8935999999999999</v>
      </c>
      <c r="J430" s="173">
        <f t="shared" si="26"/>
        <v>11783.87</v>
      </c>
      <c r="K430" s="175">
        <f t="shared" si="27"/>
        <v>11783.87</v>
      </c>
      <c r="L430" s="134">
        <v>7.59</v>
      </c>
      <c r="M430" s="132" t="s">
        <v>4</v>
      </c>
      <c r="N430" s="132" t="s">
        <v>737</v>
      </c>
      <c r="O430" s="132" t="s">
        <v>1392</v>
      </c>
    </row>
    <row r="431" spans="1:15" s="131" customFormat="1" ht="27" x14ac:dyDescent="0.25">
      <c r="A431" s="132"/>
      <c r="B431" s="132" t="s">
        <v>846</v>
      </c>
      <c r="C431" s="133">
        <v>227</v>
      </c>
      <c r="D431" s="132" t="s">
        <v>1527</v>
      </c>
      <c r="E431" s="132">
        <v>4.0692000000000004</v>
      </c>
      <c r="F431" s="134">
        <v>1</v>
      </c>
      <c r="G431" s="134">
        <v>1</v>
      </c>
      <c r="H431" s="171">
        <f t="shared" si="24"/>
        <v>4.0692000000000004</v>
      </c>
      <c r="I431" s="174">
        <f t="shared" si="25"/>
        <v>4.0692000000000004</v>
      </c>
      <c r="J431" s="173">
        <f t="shared" si="26"/>
        <v>25322.63</v>
      </c>
      <c r="K431" s="175">
        <f t="shared" si="27"/>
        <v>25322.63</v>
      </c>
      <c r="L431" s="134">
        <v>14.26</v>
      </c>
      <c r="M431" s="132" t="s">
        <v>4</v>
      </c>
      <c r="N431" s="132" t="s">
        <v>737</v>
      </c>
      <c r="O431" s="132" t="s">
        <v>1392</v>
      </c>
    </row>
    <row r="432" spans="1:15" s="131" customFormat="1" ht="27" x14ac:dyDescent="0.25">
      <c r="A432" s="132"/>
      <c r="B432" s="132" t="s">
        <v>845</v>
      </c>
      <c r="C432" s="133">
        <v>228</v>
      </c>
      <c r="D432" s="132" t="s">
        <v>1528</v>
      </c>
      <c r="E432" s="132">
        <v>0.68069999999999997</v>
      </c>
      <c r="F432" s="134">
        <v>1</v>
      </c>
      <c r="G432" s="134">
        <v>1</v>
      </c>
      <c r="H432" s="171">
        <f t="shared" si="24"/>
        <v>0.68069999999999997</v>
      </c>
      <c r="I432" s="174">
        <f t="shared" si="25"/>
        <v>0.68069999999999997</v>
      </c>
      <c r="J432" s="173">
        <f t="shared" si="26"/>
        <v>4236</v>
      </c>
      <c r="K432" s="175">
        <f t="shared" si="27"/>
        <v>4236</v>
      </c>
      <c r="L432" s="134">
        <v>1.97</v>
      </c>
      <c r="M432" s="132" t="s">
        <v>4</v>
      </c>
      <c r="N432" s="132" t="s">
        <v>737</v>
      </c>
      <c r="O432" s="132" t="s">
        <v>1392</v>
      </c>
    </row>
    <row r="433" spans="1:15" s="131" customFormat="1" ht="27" x14ac:dyDescent="0.25">
      <c r="A433" s="132"/>
      <c r="B433" s="132" t="s">
        <v>844</v>
      </c>
      <c r="C433" s="133">
        <v>228</v>
      </c>
      <c r="D433" s="132" t="s">
        <v>1528</v>
      </c>
      <c r="E433" s="132">
        <v>0.88500000000000001</v>
      </c>
      <c r="F433" s="134">
        <v>1</v>
      </c>
      <c r="G433" s="134">
        <v>1</v>
      </c>
      <c r="H433" s="171">
        <f t="shared" si="24"/>
        <v>0.88500000000000001</v>
      </c>
      <c r="I433" s="174">
        <f t="shared" si="25"/>
        <v>0.88500000000000001</v>
      </c>
      <c r="J433" s="173">
        <f t="shared" si="26"/>
        <v>5507.36</v>
      </c>
      <c r="K433" s="175">
        <f t="shared" si="27"/>
        <v>5507.36</v>
      </c>
      <c r="L433" s="134">
        <v>3.29</v>
      </c>
      <c r="M433" s="132" t="s">
        <v>4</v>
      </c>
      <c r="N433" s="132" t="s">
        <v>737</v>
      </c>
      <c r="O433" s="132" t="s">
        <v>1392</v>
      </c>
    </row>
    <row r="434" spans="1:15" s="131" customFormat="1" ht="27" x14ac:dyDescent="0.25">
      <c r="A434" s="132"/>
      <c r="B434" s="132" t="s">
        <v>843</v>
      </c>
      <c r="C434" s="133">
        <v>228</v>
      </c>
      <c r="D434" s="132" t="s">
        <v>1528</v>
      </c>
      <c r="E434" s="132">
        <v>1.4347000000000001</v>
      </c>
      <c r="F434" s="134">
        <v>1</v>
      </c>
      <c r="G434" s="134">
        <v>1</v>
      </c>
      <c r="H434" s="171">
        <f t="shared" si="24"/>
        <v>1.4347000000000001</v>
      </c>
      <c r="I434" s="174">
        <f t="shared" si="25"/>
        <v>1.4347000000000001</v>
      </c>
      <c r="J434" s="173">
        <f t="shared" si="26"/>
        <v>8928.14</v>
      </c>
      <c r="K434" s="175">
        <f t="shared" si="27"/>
        <v>8928.14</v>
      </c>
      <c r="L434" s="134">
        <v>6.12</v>
      </c>
      <c r="M434" s="132" t="s">
        <v>4</v>
      </c>
      <c r="N434" s="132" t="s">
        <v>737</v>
      </c>
      <c r="O434" s="132" t="s">
        <v>1392</v>
      </c>
    </row>
    <row r="435" spans="1:15" s="131" customFormat="1" ht="27" x14ac:dyDescent="0.25">
      <c r="A435" s="132"/>
      <c r="B435" s="132" t="s">
        <v>842</v>
      </c>
      <c r="C435" s="133">
        <v>228</v>
      </c>
      <c r="D435" s="132" t="s">
        <v>1528</v>
      </c>
      <c r="E435" s="132">
        <v>3.4992000000000001</v>
      </c>
      <c r="F435" s="134">
        <v>1</v>
      </c>
      <c r="G435" s="134">
        <v>1</v>
      </c>
      <c r="H435" s="171">
        <f t="shared" si="24"/>
        <v>3.4992000000000001</v>
      </c>
      <c r="I435" s="174">
        <f t="shared" si="25"/>
        <v>3.4992000000000001</v>
      </c>
      <c r="J435" s="173">
        <f t="shared" si="26"/>
        <v>21775.52</v>
      </c>
      <c r="K435" s="175">
        <f t="shared" si="27"/>
        <v>21775.52</v>
      </c>
      <c r="L435" s="134">
        <v>13.81</v>
      </c>
      <c r="M435" s="132" t="s">
        <v>4</v>
      </c>
      <c r="N435" s="132" t="s">
        <v>737</v>
      </c>
      <c r="O435" s="132" t="s">
        <v>1392</v>
      </c>
    </row>
    <row r="436" spans="1:15" s="131" customFormat="1" ht="27" x14ac:dyDescent="0.25">
      <c r="A436" s="132"/>
      <c r="B436" s="132" t="s">
        <v>841</v>
      </c>
      <c r="C436" s="133">
        <v>229</v>
      </c>
      <c r="D436" s="132" t="s">
        <v>1529</v>
      </c>
      <c r="E436" s="132">
        <v>1.0250999999999999</v>
      </c>
      <c r="F436" s="134">
        <v>1</v>
      </c>
      <c r="G436" s="134">
        <v>1</v>
      </c>
      <c r="H436" s="171">
        <f t="shared" si="24"/>
        <v>1.0250999999999999</v>
      </c>
      <c r="I436" s="174">
        <f t="shared" si="25"/>
        <v>1.0250999999999999</v>
      </c>
      <c r="J436" s="173">
        <f t="shared" si="26"/>
        <v>6379.2</v>
      </c>
      <c r="K436" s="175">
        <f t="shared" si="27"/>
        <v>6379.2</v>
      </c>
      <c r="L436" s="134">
        <v>3.82</v>
      </c>
      <c r="M436" s="132" t="s">
        <v>4</v>
      </c>
      <c r="N436" s="132" t="s">
        <v>737</v>
      </c>
      <c r="O436" s="132" t="s">
        <v>1392</v>
      </c>
    </row>
    <row r="437" spans="1:15" s="131" customFormat="1" ht="27" x14ac:dyDescent="0.25">
      <c r="A437" s="132"/>
      <c r="B437" s="132" t="s">
        <v>840</v>
      </c>
      <c r="C437" s="133">
        <v>229</v>
      </c>
      <c r="D437" s="132" t="s">
        <v>1529</v>
      </c>
      <c r="E437" s="132">
        <v>1.4737</v>
      </c>
      <c r="F437" s="134">
        <v>1</v>
      </c>
      <c r="G437" s="134">
        <v>1</v>
      </c>
      <c r="H437" s="171">
        <f t="shared" si="24"/>
        <v>1.4737</v>
      </c>
      <c r="I437" s="174">
        <f t="shared" si="25"/>
        <v>1.4737</v>
      </c>
      <c r="J437" s="173">
        <f t="shared" si="26"/>
        <v>9170.84</v>
      </c>
      <c r="K437" s="175">
        <f t="shared" si="27"/>
        <v>9170.84</v>
      </c>
      <c r="L437" s="134">
        <v>5.72</v>
      </c>
      <c r="M437" s="132" t="s">
        <v>4</v>
      </c>
      <c r="N437" s="132" t="s">
        <v>737</v>
      </c>
      <c r="O437" s="132" t="s">
        <v>1392</v>
      </c>
    </row>
    <row r="438" spans="1:15" s="131" customFormat="1" ht="27" x14ac:dyDescent="0.25">
      <c r="A438" s="132"/>
      <c r="B438" s="132" t="s">
        <v>839</v>
      </c>
      <c r="C438" s="133">
        <v>229</v>
      </c>
      <c r="D438" s="132" t="s">
        <v>1529</v>
      </c>
      <c r="E438" s="132">
        <v>2.359</v>
      </c>
      <c r="F438" s="134">
        <v>1</v>
      </c>
      <c r="G438" s="134">
        <v>1</v>
      </c>
      <c r="H438" s="171">
        <f t="shared" si="24"/>
        <v>2.359</v>
      </c>
      <c r="I438" s="174">
        <f t="shared" si="25"/>
        <v>2.359</v>
      </c>
      <c r="J438" s="173">
        <f t="shared" si="26"/>
        <v>14680.06</v>
      </c>
      <c r="K438" s="175">
        <f t="shared" si="27"/>
        <v>14680.06</v>
      </c>
      <c r="L438" s="134">
        <v>9.4700000000000006</v>
      </c>
      <c r="M438" s="132" t="s">
        <v>4</v>
      </c>
      <c r="N438" s="132" t="s">
        <v>737</v>
      </c>
      <c r="O438" s="132" t="s">
        <v>1392</v>
      </c>
    </row>
    <row r="439" spans="1:15" s="131" customFormat="1" ht="27" x14ac:dyDescent="0.25">
      <c r="A439" s="132"/>
      <c r="B439" s="132" t="s">
        <v>838</v>
      </c>
      <c r="C439" s="133">
        <v>229</v>
      </c>
      <c r="D439" s="132" t="s">
        <v>1529</v>
      </c>
      <c r="E439" s="132">
        <v>4.8932000000000002</v>
      </c>
      <c r="F439" s="134">
        <v>1</v>
      </c>
      <c r="G439" s="134">
        <v>1</v>
      </c>
      <c r="H439" s="171">
        <f t="shared" si="24"/>
        <v>4.8932000000000002</v>
      </c>
      <c r="I439" s="174">
        <f t="shared" si="25"/>
        <v>4.8932000000000002</v>
      </c>
      <c r="J439" s="173">
        <f t="shared" si="26"/>
        <v>30450.38</v>
      </c>
      <c r="K439" s="175">
        <f t="shared" si="27"/>
        <v>30450.38</v>
      </c>
      <c r="L439" s="134">
        <v>16.97</v>
      </c>
      <c r="M439" s="132" t="s">
        <v>4</v>
      </c>
      <c r="N439" s="132" t="s">
        <v>737</v>
      </c>
      <c r="O439" s="132" t="s">
        <v>1392</v>
      </c>
    </row>
    <row r="440" spans="1:15" s="131" customFormat="1" x14ac:dyDescent="0.25">
      <c r="A440" s="132"/>
      <c r="B440" s="132" t="s">
        <v>837</v>
      </c>
      <c r="C440" s="133">
        <v>240</v>
      </c>
      <c r="D440" s="132" t="s">
        <v>1530</v>
      </c>
      <c r="E440" s="132">
        <v>0.64410000000000001</v>
      </c>
      <c r="F440" s="134">
        <v>1</v>
      </c>
      <c r="G440" s="134">
        <v>1</v>
      </c>
      <c r="H440" s="171">
        <f t="shared" si="24"/>
        <v>0.64410000000000001</v>
      </c>
      <c r="I440" s="174">
        <f t="shared" si="25"/>
        <v>0.64410000000000001</v>
      </c>
      <c r="J440" s="173">
        <f t="shared" si="26"/>
        <v>4008.23</v>
      </c>
      <c r="K440" s="175">
        <f t="shared" si="27"/>
        <v>4008.23</v>
      </c>
      <c r="L440" s="134">
        <v>3.48</v>
      </c>
      <c r="M440" s="132" t="s">
        <v>4</v>
      </c>
      <c r="N440" s="132" t="s">
        <v>737</v>
      </c>
      <c r="O440" s="132" t="s">
        <v>1392</v>
      </c>
    </row>
    <row r="441" spans="1:15" s="131" customFormat="1" x14ac:dyDescent="0.25">
      <c r="A441" s="132"/>
      <c r="B441" s="132" t="s">
        <v>836</v>
      </c>
      <c r="C441" s="133">
        <v>240</v>
      </c>
      <c r="D441" s="132" t="s">
        <v>1530</v>
      </c>
      <c r="E441" s="132">
        <v>0.79510000000000003</v>
      </c>
      <c r="F441" s="134">
        <v>1</v>
      </c>
      <c r="G441" s="134">
        <v>1</v>
      </c>
      <c r="H441" s="171">
        <f t="shared" si="24"/>
        <v>0.79510000000000003</v>
      </c>
      <c r="I441" s="174">
        <f t="shared" si="25"/>
        <v>0.79510000000000003</v>
      </c>
      <c r="J441" s="173">
        <f t="shared" si="26"/>
        <v>4947.91</v>
      </c>
      <c r="K441" s="175">
        <f t="shared" si="27"/>
        <v>4947.91</v>
      </c>
      <c r="L441" s="134">
        <v>4.49</v>
      </c>
      <c r="M441" s="132" t="s">
        <v>4</v>
      </c>
      <c r="N441" s="132" t="s">
        <v>737</v>
      </c>
      <c r="O441" s="132" t="s">
        <v>1392</v>
      </c>
    </row>
    <row r="442" spans="1:15" s="131" customFormat="1" x14ac:dyDescent="0.25">
      <c r="A442" s="132"/>
      <c r="B442" s="132" t="s">
        <v>835</v>
      </c>
      <c r="C442" s="133">
        <v>240</v>
      </c>
      <c r="D442" s="132" t="s">
        <v>1530</v>
      </c>
      <c r="E442" s="132">
        <v>1.2831999999999999</v>
      </c>
      <c r="F442" s="134">
        <v>1</v>
      </c>
      <c r="G442" s="134">
        <v>1</v>
      </c>
      <c r="H442" s="171">
        <f t="shared" si="24"/>
        <v>1.2831999999999999</v>
      </c>
      <c r="I442" s="174">
        <f t="shared" si="25"/>
        <v>1.2831999999999999</v>
      </c>
      <c r="J442" s="173">
        <f t="shared" si="26"/>
        <v>7985.35</v>
      </c>
      <c r="K442" s="175">
        <f t="shared" si="27"/>
        <v>7985.35</v>
      </c>
      <c r="L442" s="134">
        <v>7.05</v>
      </c>
      <c r="M442" s="132" t="s">
        <v>4</v>
      </c>
      <c r="N442" s="132" t="s">
        <v>737</v>
      </c>
      <c r="O442" s="132" t="s">
        <v>1392</v>
      </c>
    </row>
    <row r="443" spans="1:15" s="131" customFormat="1" x14ac:dyDescent="0.25">
      <c r="A443" s="132"/>
      <c r="B443" s="132" t="s">
        <v>834</v>
      </c>
      <c r="C443" s="133">
        <v>240</v>
      </c>
      <c r="D443" s="132" t="s">
        <v>1530</v>
      </c>
      <c r="E443" s="132">
        <v>2.4775</v>
      </c>
      <c r="F443" s="134">
        <v>1</v>
      </c>
      <c r="G443" s="134">
        <v>1</v>
      </c>
      <c r="H443" s="171">
        <f t="shared" si="24"/>
        <v>2.4775</v>
      </c>
      <c r="I443" s="174">
        <f t="shared" si="25"/>
        <v>2.4775</v>
      </c>
      <c r="J443" s="173">
        <f t="shared" si="26"/>
        <v>15417.48</v>
      </c>
      <c r="K443" s="175">
        <f t="shared" si="27"/>
        <v>15417.48</v>
      </c>
      <c r="L443" s="134">
        <v>11.31</v>
      </c>
      <c r="M443" s="132" t="s">
        <v>4</v>
      </c>
      <c r="N443" s="132" t="s">
        <v>737</v>
      </c>
      <c r="O443" s="132" t="s">
        <v>1392</v>
      </c>
    </row>
    <row r="444" spans="1:15" s="131" customFormat="1" x14ac:dyDescent="0.25">
      <c r="A444" s="132"/>
      <c r="B444" s="132" t="s">
        <v>833</v>
      </c>
      <c r="C444" s="133">
        <v>241</v>
      </c>
      <c r="D444" s="132" t="s">
        <v>1531</v>
      </c>
      <c r="E444" s="132">
        <v>0.53180000000000005</v>
      </c>
      <c r="F444" s="134">
        <v>1</v>
      </c>
      <c r="G444" s="134">
        <v>1</v>
      </c>
      <c r="H444" s="171">
        <f t="shared" si="24"/>
        <v>0.53180000000000005</v>
      </c>
      <c r="I444" s="174">
        <f t="shared" si="25"/>
        <v>0.53180000000000005</v>
      </c>
      <c r="J444" s="173">
        <f t="shared" si="26"/>
        <v>3309.39</v>
      </c>
      <c r="K444" s="175">
        <f t="shared" si="27"/>
        <v>3309.39</v>
      </c>
      <c r="L444" s="134">
        <v>2.5099999999999998</v>
      </c>
      <c r="M444" s="132" t="s">
        <v>4</v>
      </c>
      <c r="N444" s="132" t="s">
        <v>737</v>
      </c>
      <c r="O444" s="132" t="s">
        <v>1392</v>
      </c>
    </row>
    <row r="445" spans="1:15" s="131" customFormat="1" x14ac:dyDescent="0.25">
      <c r="A445" s="132"/>
      <c r="B445" s="132" t="s">
        <v>832</v>
      </c>
      <c r="C445" s="133">
        <v>241</v>
      </c>
      <c r="D445" s="132" t="s">
        <v>1531</v>
      </c>
      <c r="E445" s="132">
        <v>0.66920000000000002</v>
      </c>
      <c r="F445" s="134">
        <v>1</v>
      </c>
      <c r="G445" s="134">
        <v>1</v>
      </c>
      <c r="H445" s="171">
        <f t="shared" si="24"/>
        <v>0.66920000000000002</v>
      </c>
      <c r="I445" s="174">
        <f t="shared" si="25"/>
        <v>0.66920000000000002</v>
      </c>
      <c r="J445" s="173">
        <f t="shared" si="26"/>
        <v>4164.43</v>
      </c>
      <c r="K445" s="175">
        <f t="shared" si="27"/>
        <v>4164.43</v>
      </c>
      <c r="L445" s="134">
        <v>3.26</v>
      </c>
      <c r="M445" s="132" t="s">
        <v>4</v>
      </c>
      <c r="N445" s="132" t="s">
        <v>737</v>
      </c>
      <c r="O445" s="132" t="s">
        <v>1392</v>
      </c>
    </row>
    <row r="446" spans="1:15" s="131" customFormat="1" x14ac:dyDescent="0.25">
      <c r="A446" s="132"/>
      <c r="B446" s="132" t="s">
        <v>831</v>
      </c>
      <c r="C446" s="133">
        <v>241</v>
      </c>
      <c r="D446" s="132" t="s">
        <v>1531</v>
      </c>
      <c r="E446" s="132">
        <v>0.97509999999999997</v>
      </c>
      <c r="F446" s="134">
        <v>1</v>
      </c>
      <c r="G446" s="134">
        <v>1</v>
      </c>
      <c r="H446" s="171">
        <f t="shared" si="24"/>
        <v>0.97509999999999997</v>
      </c>
      <c r="I446" s="174">
        <f t="shared" si="25"/>
        <v>0.97509999999999997</v>
      </c>
      <c r="J446" s="173">
        <f t="shared" si="26"/>
        <v>6068.05</v>
      </c>
      <c r="K446" s="175">
        <f t="shared" si="27"/>
        <v>6068.05</v>
      </c>
      <c r="L446" s="134">
        <v>4.75</v>
      </c>
      <c r="M446" s="132" t="s">
        <v>4</v>
      </c>
      <c r="N446" s="132" t="s">
        <v>737</v>
      </c>
      <c r="O446" s="132" t="s">
        <v>1392</v>
      </c>
    </row>
    <row r="447" spans="1:15" s="131" customFormat="1" x14ac:dyDescent="0.25">
      <c r="A447" s="132"/>
      <c r="B447" s="132" t="s">
        <v>830</v>
      </c>
      <c r="C447" s="133">
        <v>241</v>
      </c>
      <c r="D447" s="132" t="s">
        <v>1531</v>
      </c>
      <c r="E447" s="132">
        <v>2.1547000000000001</v>
      </c>
      <c r="F447" s="134">
        <v>1</v>
      </c>
      <c r="G447" s="134">
        <v>1</v>
      </c>
      <c r="H447" s="171">
        <f t="shared" si="24"/>
        <v>2.1547000000000001</v>
      </c>
      <c r="I447" s="174">
        <f t="shared" si="25"/>
        <v>2.1547000000000001</v>
      </c>
      <c r="J447" s="173">
        <f t="shared" si="26"/>
        <v>13408.7</v>
      </c>
      <c r="K447" s="175">
        <f t="shared" si="27"/>
        <v>13408.7</v>
      </c>
      <c r="L447" s="134">
        <v>9.1999999999999993</v>
      </c>
      <c r="M447" s="132" t="s">
        <v>4</v>
      </c>
      <c r="N447" s="132" t="s">
        <v>737</v>
      </c>
      <c r="O447" s="132" t="s">
        <v>1392</v>
      </c>
    </row>
    <row r="448" spans="1:15" s="131" customFormat="1" x14ac:dyDescent="0.25">
      <c r="A448" s="132"/>
      <c r="B448" s="132" t="s">
        <v>829</v>
      </c>
      <c r="C448" s="133">
        <v>242</v>
      </c>
      <c r="D448" s="132" t="s">
        <v>1532</v>
      </c>
      <c r="E448" s="132">
        <v>0.4899</v>
      </c>
      <c r="F448" s="134">
        <v>1</v>
      </c>
      <c r="G448" s="134">
        <v>1</v>
      </c>
      <c r="H448" s="171">
        <f t="shared" si="24"/>
        <v>0.4899</v>
      </c>
      <c r="I448" s="174">
        <f t="shared" si="25"/>
        <v>0.4899</v>
      </c>
      <c r="J448" s="173">
        <f t="shared" si="26"/>
        <v>3048.65</v>
      </c>
      <c r="K448" s="175">
        <f t="shared" si="27"/>
        <v>3048.65</v>
      </c>
      <c r="L448" s="134">
        <v>2.2200000000000002</v>
      </c>
      <c r="M448" s="132" t="s">
        <v>4</v>
      </c>
      <c r="N448" s="132" t="s">
        <v>737</v>
      </c>
      <c r="O448" s="132" t="s">
        <v>1392</v>
      </c>
    </row>
    <row r="449" spans="1:15" s="131" customFormat="1" x14ac:dyDescent="0.25">
      <c r="A449" s="132"/>
      <c r="B449" s="132" t="s">
        <v>828</v>
      </c>
      <c r="C449" s="133">
        <v>242</v>
      </c>
      <c r="D449" s="132" t="s">
        <v>1532</v>
      </c>
      <c r="E449" s="132">
        <v>0.68230000000000002</v>
      </c>
      <c r="F449" s="134">
        <v>1</v>
      </c>
      <c r="G449" s="134">
        <v>1</v>
      </c>
      <c r="H449" s="171">
        <f t="shared" si="24"/>
        <v>0.68230000000000002</v>
      </c>
      <c r="I449" s="174">
        <f t="shared" si="25"/>
        <v>0.68230000000000002</v>
      </c>
      <c r="J449" s="173">
        <f t="shared" si="26"/>
        <v>4245.95</v>
      </c>
      <c r="K449" s="175">
        <f t="shared" si="27"/>
        <v>4245.95</v>
      </c>
      <c r="L449" s="134">
        <v>3.27</v>
      </c>
      <c r="M449" s="132" t="s">
        <v>4</v>
      </c>
      <c r="N449" s="132" t="s">
        <v>737</v>
      </c>
      <c r="O449" s="132" t="s">
        <v>1392</v>
      </c>
    </row>
    <row r="450" spans="1:15" s="131" customFormat="1" x14ac:dyDescent="0.25">
      <c r="A450" s="132"/>
      <c r="B450" s="132" t="s">
        <v>827</v>
      </c>
      <c r="C450" s="133">
        <v>242</v>
      </c>
      <c r="D450" s="132" t="s">
        <v>1532</v>
      </c>
      <c r="E450" s="132">
        <v>0.99490000000000001</v>
      </c>
      <c r="F450" s="134">
        <v>1</v>
      </c>
      <c r="G450" s="134">
        <v>1</v>
      </c>
      <c r="H450" s="171">
        <f t="shared" si="24"/>
        <v>0.99490000000000001</v>
      </c>
      <c r="I450" s="174">
        <f t="shared" si="25"/>
        <v>0.99490000000000001</v>
      </c>
      <c r="J450" s="173">
        <f t="shared" si="26"/>
        <v>6191.26</v>
      </c>
      <c r="K450" s="175">
        <f t="shared" si="27"/>
        <v>6191.26</v>
      </c>
      <c r="L450" s="134">
        <v>4.59</v>
      </c>
      <c r="M450" s="132" t="s">
        <v>4</v>
      </c>
      <c r="N450" s="132" t="s">
        <v>737</v>
      </c>
      <c r="O450" s="132" t="s">
        <v>1392</v>
      </c>
    </row>
    <row r="451" spans="1:15" s="131" customFormat="1" x14ac:dyDescent="0.25">
      <c r="A451" s="132"/>
      <c r="B451" s="132" t="s">
        <v>826</v>
      </c>
      <c r="C451" s="133">
        <v>242</v>
      </c>
      <c r="D451" s="132" t="s">
        <v>1532</v>
      </c>
      <c r="E451" s="132">
        <v>2.3027000000000002</v>
      </c>
      <c r="F451" s="134">
        <v>1</v>
      </c>
      <c r="G451" s="134">
        <v>1</v>
      </c>
      <c r="H451" s="171">
        <f t="shared" si="24"/>
        <v>2.3027000000000002</v>
      </c>
      <c r="I451" s="174">
        <f t="shared" si="25"/>
        <v>2.3027000000000002</v>
      </c>
      <c r="J451" s="173">
        <f t="shared" si="26"/>
        <v>14329.7</v>
      </c>
      <c r="K451" s="175">
        <f t="shared" si="27"/>
        <v>14329.7</v>
      </c>
      <c r="L451" s="134">
        <v>9.69</v>
      </c>
      <c r="M451" s="132" t="s">
        <v>4</v>
      </c>
      <c r="N451" s="132" t="s">
        <v>737</v>
      </c>
      <c r="O451" s="132" t="s">
        <v>1392</v>
      </c>
    </row>
    <row r="452" spans="1:15" s="131" customFormat="1" x14ac:dyDescent="0.25">
      <c r="A452" s="132"/>
      <c r="B452" s="132" t="s">
        <v>825</v>
      </c>
      <c r="C452" s="133">
        <v>243</v>
      </c>
      <c r="D452" s="132" t="s">
        <v>1533</v>
      </c>
      <c r="E452" s="132">
        <v>0.47070000000000001</v>
      </c>
      <c r="F452" s="134">
        <v>1</v>
      </c>
      <c r="G452" s="134">
        <v>1</v>
      </c>
      <c r="H452" s="171">
        <f t="shared" si="24"/>
        <v>0.47070000000000001</v>
      </c>
      <c r="I452" s="174">
        <f t="shared" si="25"/>
        <v>0.47070000000000001</v>
      </c>
      <c r="J452" s="173">
        <f t="shared" si="26"/>
        <v>2929.17</v>
      </c>
      <c r="K452" s="175">
        <f t="shared" si="27"/>
        <v>2929.17</v>
      </c>
      <c r="L452" s="134">
        <v>1.9</v>
      </c>
      <c r="M452" s="132" t="s">
        <v>4</v>
      </c>
      <c r="N452" s="132" t="s">
        <v>737</v>
      </c>
      <c r="O452" s="132" t="s">
        <v>1392</v>
      </c>
    </row>
    <row r="453" spans="1:15" s="131" customFormat="1" x14ac:dyDescent="0.25">
      <c r="A453" s="132"/>
      <c r="B453" s="132" t="s">
        <v>824</v>
      </c>
      <c r="C453" s="133">
        <v>243</v>
      </c>
      <c r="D453" s="132" t="s">
        <v>1533</v>
      </c>
      <c r="E453" s="132">
        <v>0.58760000000000001</v>
      </c>
      <c r="F453" s="134">
        <v>1</v>
      </c>
      <c r="G453" s="134">
        <v>1</v>
      </c>
      <c r="H453" s="171">
        <f t="shared" si="24"/>
        <v>0.58760000000000001</v>
      </c>
      <c r="I453" s="174">
        <f t="shared" si="25"/>
        <v>0.58760000000000001</v>
      </c>
      <c r="J453" s="173">
        <f t="shared" si="26"/>
        <v>3656.63</v>
      </c>
      <c r="K453" s="175">
        <f t="shared" si="27"/>
        <v>3656.63</v>
      </c>
      <c r="L453" s="134">
        <v>2.82</v>
      </c>
      <c r="M453" s="132" t="s">
        <v>4</v>
      </c>
      <c r="N453" s="132" t="s">
        <v>737</v>
      </c>
      <c r="O453" s="132" t="s">
        <v>1392</v>
      </c>
    </row>
    <row r="454" spans="1:15" s="131" customFormat="1" x14ac:dyDescent="0.25">
      <c r="A454" s="132"/>
      <c r="B454" s="132" t="s">
        <v>823</v>
      </c>
      <c r="C454" s="133">
        <v>243</v>
      </c>
      <c r="D454" s="132" t="s">
        <v>1533</v>
      </c>
      <c r="E454" s="132">
        <v>0.85550000000000004</v>
      </c>
      <c r="F454" s="134">
        <v>1</v>
      </c>
      <c r="G454" s="134">
        <v>1</v>
      </c>
      <c r="H454" s="171">
        <f t="shared" si="24"/>
        <v>0.85550000000000004</v>
      </c>
      <c r="I454" s="174">
        <f t="shared" si="25"/>
        <v>0.85550000000000004</v>
      </c>
      <c r="J454" s="173">
        <f t="shared" si="26"/>
        <v>5323.78</v>
      </c>
      <c r="K454" s="175">
        <f t="shared" si="27"/>
        <v>5323.78</v>
      </c>
      <c r="L454" s="134">
        <v>4.5999999999999996</v>
      </c>
      <c r="M454" s="132" t="s">
        <v>4</v>
      </c>
      <c r="N454" s="132" t="s">
        <v>737</v>
      </c>
      <c r="O454" s="132" t="s">
        <v>1392</v>
      </c>
    </row>
    <row r="455" spans="1:15" s="131" customFormat="1" x14ac:dyDescent="0.25">
      <c r="A455" s="132"/>
      <c r="B455" s="132" t="s">
        <v>822</v>
      </c>
      <c r="C455" s="133">
        <v>243</v>
      </c>
      <c r="D455" s="132" t="s">
        <v>1533</v>
      </c>
      <c r="E455" s="132">
        <v>1.9692000000000001</v>
      </c>
      <c r="F455" s="134">
        <v>1</v>
      </c>
      <c r="G455" s="134">
        <v>1</v>
      </c>
      <c r="H455" s="171">
        <f t="shared" si="24"/>
        <v>1.9692000000000001</v>
      </c>
      <c r="I455" s="174">
        <f t="shared" si="25"/>
        <v>1.9692000000000001</v>
      </c>
      <c r="J455" s="173">
        <f t="shared" si="26"/>
        <v>12254.33</v>
      </c>
      <c r="K455" s="175">
        <f t="shared" si="27"/>
        <v>12254.33</v>
      </c>
      <c r="L455" s="134">
        <v>9.1999999999999993</v>
      </c>
      <c r="M455" s="132" t="s">
        <v>4</v>
      </c>
      <c r="N455" s="132" t="s">
        <v>737</v>
      </c>
      <c r="O455" s="132" t="s">
        <v>1392</v>
      </c>
    </row>
    <row r="456" spans="1:15" s="131" customFormat="1" x14ac:dyDescent="0.25">
      <c r="A456" s="132"/>
      <c r="B456" s="132" t="s">
        <v>821</v>
      </c>
      <c r="C456" s="133">
        <v>244</v>
      </c>
      <c r="D456" s="132" t="s">
        <v>1534</v>
      </c>
      <c r="E456" s="132">
        <v>0.51290000000000002</v>
      </c>
      <c r="F456" s="134">
        <v>1</v>
      </c>
      <c r="G456" s="134">
        <v>1</v>
      </c>
      <c r="H456" s="171">
        <f t="shared" si="24"/>
        <v>0.51290000000000002</v>
      </c>
      <c r="I456" s="174">
        <f t="shared" si="25"/>
        <v>0.51290000000000002</v>
      </c>
      <c r="J456" s="173">
        <f t="shared" si="26"/>
        <v>3191.78</v>
      </c>
      <c r="K456" s="175">
        <f t="shared" si="27"/>
        <v>3191.78</v>
      </c>
      <c r="L456" s="134">
        <v>2.95</v>
      </c>
      <c r="M456" s="132" t="s">
        <v>4</v>
      </c>
      <c r="N456" s="132" t="s">
        <v>737</v>
      </c>
      <c r="O456" s="132" t="s">
        <v>1392</v>
      </c>
    </row>
    <row r="457" spans="1:15" s="131" customFormat="1" x14ac:dyDescent="0.25">
      <c r="A457" s="132"/>
      <c r="B457" s="132" t="s">
        <v>820</v>
      </c>
      <c r="C457" s="133">
        <v>244</v>
      </c>
      <c r="D457" s="132" t="s">
        <v>1534</v>
      </c>
      <c r="E457" s="132">
        <v>0.62860000000000005</v>
      </c>
      <c r="F457" s="134">
        <v>1</v>
      </c>
      <c r="G457" s="134">
        <v>1</v>
      </c>
      <c r="H457" s="171">
        <f t="shared" si="24"/>
        <v>0.62860000000000005</v>
      </c>
      <c r="I457" s="174">
        <f t="shared" si="25"/>
        <v>0.62860000000000005</v>
      </c>
      <c r="J457" s="173">
        <f t="shared" si="26"/>
        <v>3911.78</v>
      </c>
      <c r="K457" s="175">
        <f t="shared" si="27"/>
        <v>3911.78</v>
      </c>
      <c r="L457" s="134">
        <v>3.67</v>
      </c>
      <c r="M457" s="132" t="s">
        <v>4</v>
      </c>
      <c r="N457" s="132" t="s">
        <v>737</v>
      </c>
      <c r="O457" s="132" t="s">
        <v>1392</v>
      </c>
    </row>
    <row r="458" spans="1:15" s="131" customFormat="1" x14ac:dyDescent="0.25">
      <c r="A458" s="132"/>
      <c r="B458" s="132" t="s">
        <v>819</v>
      </c>
      <c r="C458" s="133">
        <v>244</v>
      </c>
      <c r="D458" s="132" t="s">
        <v>1534</v>
      </c>
      <c r="E458" s="132">
        <v>0.90859999999999996</v>
      </c>
      <c r="F458" s="134">
        <v>1</v>
      </c>
      <c r="G458" s="134">
        <v>1</v>
      </c>
      <c r="H458" s="171">
        <f t="shared" si="24"/>
        <v>0.90859999999999996</v>
      </c>
      <c r="I458" s="174">
        <f t="shared" si="25"/>
        <v>0.90859999999999996</v>
      </c>
      <c r="J458" s="173">
        <f t="shared" si="26"/>
        <v>5654.22</v>
      </c>
      <c r="K458" s="175">
        <f t="shared" si="27"/>
        <v>5654.22</v>
      </c>
      <c r="L458" s="134">
        <v>5.19</v>
      </c>
      <c r="M458" s="132" t="s">
        <v>4</v>
      </c>
      <c r="N458" s="132" t="s">
        <v>737</v>
      </c>
      <c r="O458" s="132" t="s">
        <v>1392</v>
      </c>
    </row>
    <row r="459" spans="1:15" s="131" customFormat="1" x14ac:dyDescent="0.25">
      <c r="A459" s="132"/>
      <c r="B459" s="132" t="s">
        <v>818</v>
      </c>
      <c r="C459" s="133">
        <v>244</v>
      </c>
      <c r="D459" s="132" t="s">
        <v>1534</v>
      </c>
      <c r="E459" s="132">
        <v>1.9066000000000001</v>
      </c>
      <c r="F459" s="134">
        <v>1</v>
      </c>
      <c r="G459" s="134">
        <v>1</v>
      </c>
      <c r="H459" s="171">
        <f t="shared" si="24"/>
        <v>1.9066000000000001</v>
      </c>
      <c r="I459" s="174">
        <f t="shared" si="25"/>
        <v>1.9066000000000001</v>
      </c>
      <c r="J459" s="173">
        <f t="shared" si="26"/>
        <v>11864.77</v>
      </c>
      <c r="K459" s="175">
        <f t="shared" si="27"/>
        <v>11864.77</v>
      </c>
      <c r="L459" s="134">
        <v>9.51</v>
      </c>
      <c r="M459" s="132" t="s">
        <v>4</v>
      </c>
      <c r="N459" s="132" t="s">
        <v>737</v>
      </c>
      <c r="O459" s="132" t="s">
        <v>1392</v>
      </c>
    </row>
    <row r="460" spans="1:15" s="131" customFormat="1" x14ac:dyDescent="0.25">
      <c r="A460" s="132"/>
      <c r="B460" s="132" t="s">
        <v>817</v>
      </c>
      <c r="C460" s="133">
        <v>245</v>
      </c>
      <c r="D460" s="132" t="s">
        <v>1535</v>
      </c>
      <c r="E460" s="132">
        <v>0.57940000000000003</v>
      </c>
      <c r="F460" s="134">
        <v>1</v>
      </c>
      <c r="G460" s="134">
        <v>1</v>
      </c>
      <c r="H460" s="171">
        <f t="shared" si="24"/>
        <v>0.57940000000000003</v>
      </c>
      <c r="I460" s="174">
        <f t="shared" si="25"/>
        <v>0.57940000000000003</v>
      </c>
      <c r="J460" s="173">
        <f t="shared" si="26"/>
        <v>3605.61</v>
      </c>
      <c r="K460" s="175">
        <f t="shared" si="27"/>
        <v>3605.61</v>
      </c>
      <c r="L460" s="134">
        <v>3.34</v>
      </c>
      <c r="M460" s="132" t="s">
        <v>4</v>
      </c>
      <c r="N460" s="132" t="s">
        <v>737</v>
      </c>
      <c r="O460" s="132" t="s">
        <v>1392</v>
      </c>
    </row>
    <row r="461" spans="1:15" s="131" customFormat="1" x14ac:dyDescent="0.25">
      <c r="A461" s="132"/>
      <c r="B461" s="132" t="s">
        <v>816</v>
      </c>
      <c r="C461" s="133">
        <v>245</v>
      </c>
      <c r="D461" s="132" t="s">
        <v>1535</v>
      </c>
      <c r="E461" s="132">
        <v>0.72060000000000002</v>
      </c>
      <c r="F461" s="134">
        <v>1</v>
      </c>
      <c r="G461" s="134">
        <v>1</v>
      </c>
      <c r="H461" s="171">
        <f t="shared" ref="H461:H524" si="28">ROUND(E461*F461,5)</f>
        <v>0.72060000000000002</v>
      </c>
      <c r="I461" s="174">
        <f t="shared" ref="I461:I524" si="29">ROUND(E461*G461,5)</f>
        <v>0.72060000000000002</v>
      </c>
      <c r="J461" s="173">
        <f t="shared" ref="J461:J524" si="30">ROUND(H461*6223,2)</f>
        <v>4484.29</v>
      </c>
      <c r="K461" s="175">
        <f t="shared" ref="K461:K524" si="31">ROUND(I461*6223,2)</f>
        <v>4484.29</v>
      </c>
      <c r="L461" s="134">
        <v>4.26</v>
      </c>
      <c r="M461" s="132" t="s">
        <v>4</v>
      </c>
      <c r="N461" s="132" t="s">
        <v>737</v>
      </c>
      <c r="O461" s="132" t="s">
        <v>1392</v>
      </c>
    </row>
    <row r="462" spans="1:15" s="131" customFormat="1" x14ac:dyDescent="0.25">
      <c r="A462" s="132"/>
      <c r="B462" s="132" t="s">
        <v>815</v>
      </c>
      <c r="C462" s="133">
        <v>245</v>
      </c>
      <c r="D462" s="132" t="s">
        <v>1535</v>
      </c>
      <c r="E462" s="132">
        <v>1.0468999999999999</v>
      </c>
      <c r="F462" s="134">
        <v>1</v>
      </c>
      <c r="G462" s="134">
        <v>1</v>
      </c>
      <c r="H462" s="171">
        <f t="shared" si="28"/>
        <v>1.0468999999999999</v>
      </c>
      <c r="I462" s="174">
        <f t="shared" si="29"/>
        <v>1.0468999999999999</v>
      </c>
      <c r="J462" s="173">
        <f t="shared" si="30"/>
        <v>6514.86</v>
      </c>
      <c r="K462" s="175">
        <f t="shared" si="31"/>
        <v>6514.86</v>
      </c>
      <c r="L462" s="134">
        <v>6.25</v>
      </c>
      <c r="M462" s="132" t="s">
        <v>4</v>
      </c>
      <c r="N462" s="132" t="s">
        <v>737</v>
      </c>
      <c r="O462" s="132" t="s">
        <v>1392</v>
      </c>
    </row>
    <row r="463" spans="1:15" s="131" customFormat="1" x14ac:dyDescent="0.25">
      <c r="A463" s="132"/>
      <c r="B463" s="132" t="s">
        <v>814</v>
      </c>
      <c r="C463" s="133">
        <v>245</v>
      </c>
      <c r="D463" s="132" t="s">
        <v>1535</v>
      </c>
      <c r="E463" s="132">
        <v>2.0049999999999999</v>
      </c>
      <c r="F463" s="134">
        <v>1</v>
      </c>
      <c r="G463" s="134">
        <v>1</v>
      </c>
      <c r="H463" s="171">
        <f t="shared" si="28"/>
        <v>2.0049999999999999</v>
      </c>
      <c r="I463" s="174">
        <f t="shared" si="29"/>
        <v>2.0049999999999999</v>
      </c>
      <c r="J463" s="173">
        <f t="shared" si="30"/>
        <v>12477.12</v>
      </c>
      <c r="K463" s="175">
        <f t="shared" si="31"/>
        <v>12477.12</v>
      </c>
      <c r="L463" s="134">
        <v>11.59</v>
      </c>
      <c r="M463" s="132" t="s">
        <v>4</v>
      </c>
      <c r="N463" s="132" t="s">
        <v>737</v>
      </c>
      <c r="O463" s="132" t="s">
        <v>1392</v>
      </c>
    </row>
    <row r="464" spans="1:15" s="131" customFormat="1" x14ac:dyDescent="0.25">
      <c r="A464" s="132"/>
      <c r="B464" s="132" t="s">
        <v>813</v>
      </c>
      <c r="C464" s="133">
        <v>246</v>
      </c>
      <c r="D464" s="132" t="s">
        <v>1536</v>
      </c>
      <c r="E464" s="132">
        <v>0.626</v>
      </c>
      <c r="F464" s="134">
        <v>1</v>
      </c>
      <c r="G464" s="134">
        <v>1</v>
      </c>
      <c r="H464" s="171">
        <f t="shared" si="28"/>
        <v>0.626</v>
      </c>
      <c r="I464" s="174">
        <f t="shared" si="29"/>
        <v>0.626</v>
      </c>
      <c r="J464" s="173">
        <f t="shared" si="30"/>
        <v>3895.6</v>
      </c>
      <c r="K464" s="175">
        <f t="shared" si="31"/>
        <v>3895.6</v>
      </c>
      <c r="L464" s="134">
        <v>3.17</v>
      </c>
      <c r="M464" s="132" t="s">
        <v>4</v>
      </c>
      <c r="N464" s="132" t="s">
        <v>737</v>
      </c>
      <c r="O464" s="132" t="s">
        <v>1392</v>
      </c>
    </row>
    <row r="465" spans="1:15" s="131" customFormat="1" x14ac:dyDescent="0.25">
      <c r="A465" s="132"/>
      <c r="B465" s="132" t="s">
        <v>812</v>
      </c>
      <c r="C465" s="133">
        <v>246</v>
      </c>
      <c r="D465" s="132" t="s">
        <v>1536</v>
      </c>
      <c r="E465" s="132">
        <v>0.75170000000000003</v>
      </c>
      <c r="F465" s="134">
        <v>1</v>
      </c>
      <c r="G465" s="134">
        <v>1</v>
      </c>
      <c r="H465" s="171">
        <f t="shared" si="28"/>
        <v>0.75170000000000003</v>
      </c>
      <c r="I465" s="174">
        <f t="shared" si="29"/>
        <v>0.75170000000000003</v>
      </c>
      <c r="J465" s="173">
        <f t="shared" si="30"/>
        <v>4677.83</v>
      </c>
      <c r="K465" s="175">
        <f t="shared" si="31"/>
        <v>4677.83</v>
      </c>
      <c r="L465" s="134">
        <v>4.04</v>
      </c>
      <c r="M465" s="132" t="s">
        <v>4</v>
      </c>
      <c r="N465" s="132" t="s">
        <v>737</v>
      </c>
      <c r="O465" s="132" t="s">
        <v>1392</v>
      </c>
    </row>
    <row r="466" spans="1:15" s="131" customFormat="1" x14ac:dyDescent="0.25">
      <c r="A466" s="132"/>
      <c r="B466" s="132" t="s">
        <v>811</v>
      </c>
      <c r="C466" s="133">
        <v>246</v>
      </c>
      <c r="D466" s="132" t="s">
        <v>1536</v>
      </c>
      <c r="E466" s="132">
        <v>1.1017999999999999</v>
      </c>
      <c r="F466" s="134">
        <v>1</v>
      </c>
      <c r="G466" s="134">
        <v>1</v>
      </c>
      <c r="H466" s="171">
        <f t="shared" si="28"/>
        <v>1.1017999999999999</v>
      </c>
      <c r="I466" s="174">
        <f t="shared" si="29"/>
        <v>1.1017999999999999</v>
      </c>
      <c r="J466" s="173">
        <f t="shared" si="30"/>
        <v>6856.5</v>
      </c>
      <c r="K466" s="175">
        <f t="shared" si="31"/>
        <v>6856.5</v>
      </c>
      <c r="L466" s="134">
        <v>5.83</v>
      </c>
      <c r="M466" s="132" t="s">
        <v>4</v>
      </c>
      <c r="N466" s="132" t="s">
        <v>737</v>
      </c>
      <c r="O466" s="132" t="s">
        <v>1392</v>
      </c>
    </row>
    <row r="467" spans="1:15" s="131" customFormat="1" x14ac:dyDescent="0.25">
      <c r="A467" s="132"/>
      <c r="B467" s="132" t="s">
        <v>810</v>
      </c>
      <c r="C467" s="133">
        <v>246</v>
      </c>
      <c r="D467" s="132" t="s">
        <v>1536</v>
      </c>
      <c r="E467" s="132">
        <v>2.1787999999999998</v>
      </c>
      <c r="F467" s="134">
        <v>1</v>
      </c>
      <c r="G467" s="134">
        <v>1</v>
      </c>
      <c r="H467" s="171">
        <f t="shared" si="28"/>
        <v>2.1787999999999998</v>
      </c>
      <c r="I467" s="174">
        <f t="shared" si="29"/>
        <v>2.1787999999999998</v>
      </c>
      <c r="J467" s="173">
        <f t="shared" si="30"/>
        <v>13558.67</v>
      </c>
      <c r="K467" s="175">
        <f t="shared" si="31"/>
        <v>13558.67</v>
      </c>
      <c r="L467" s="134">
        <v>9.2200000000000006</v>
      </c>
      <c r="M467" s="132" t="s">
        <v>4</v>
      </c>
      <c r="N467" s="132" t="s">
        <v>737</v>
      </c>
      <c r="O467" s="132" t="s">
        <v>1392</v>
      </c>
    </row>
    <row r="468" spans="1:15" s="131" customFormat="1" x14ac:dyDescent="0.25">
      <c r="A468" s="132"/>
      <c r="B468" s="132" t="s">
        <v>809</v>
      </c>
      <c r="C468" s="133">
        <v>247</v>
      </c>
      <c r="D468" s="132" t="s">
        <v>1537</v>
      </c>
      <c r="E468" s="132">
        <v>0.4723</v>
      </c>
      <c r="F468" s="134">
        <v>1</v>
      </c>
      <c r="G468" s="134">
        <v>1</v>
      </c>
      <c r="H468" s="171">
        <f t="shared" si="28"/>
        <v>0.4723</v>
      </c>
      <c r="I468" s="174">
        <f t="shared" si="29"/>
        <v>0.4723</v>
      </c>
      <c r="J468" s="173">
        <f t="shared" si="30"/>
        <v>2939.12</v>
      </c>
      <c r="K468" s="175">
        <f t="shared" si="31"/>
        <v>2939.12</v>
      </c>
      <c r="L468" s="134">
        <v>2.85</v>
      </c>
      <c r="M468" s="132" t="s">
        <v>4</v>
      </c>
      <c r="N468" s="132" t="s">
        <v>737</v>
      </c>
      <c r="O468" s="132" t="s">
        <v>1392</v>
      </c>
    </row>
    <row r="469" spans="1:15" s="131" customFormat="1" x14ac:dyDescent="0.25">
      <c r="A469" s="132"/>
      <c r="B469" s="132" t="s">
        <v>808</v>
      </c>
      <c r="C469" s="133">
        <v>247</v>
      </c>
      <c r="D469" s="132" t="s">
        <v>1537</v>
      </c>
      <c r="E469" s="132">
        <v>0.60129999999999995</v>
      </c>
      <c r="F469" s="134">
        <v>1</v>
      </c>
      <c r="G469" s="134">
        <v>1</v>
      </c>
      <c r="H469" s="171">
        <f t="shared" si="28"/>
        <v>0.60129999999999995</v>
      </c>
      <c r="I469" s="174">
        <f t="shared" si="29"/>
        <v>0.60129999999999995</v>
      </c>
      <c r="J469" s="173">
        <f t="shared" si="30"/>
        <v>3741.89</v>
      </c>
      <c r="K469" s="175">
        <f t="shared" si="31"/>
        <v>3741.89</v>
      </c>
      <c r="L469" s="134">
        <v>3.81</v>
      </c>
      <c r="M469" s="132" t="s">
        <v>4</v>
      </c>
      <c r="N469" s="132" t="s">
        <v>737</v>
      </c>
      <c r="O469" s="132" t="s">
        <v>1392</v>
      </c>
    </row>
    <row r="470" spans="1:15" s="131" customFormat="1" x14ac:dyDescent="0.25">
      <c r="A470" s="132"/>
      <c r="B470" s="132" t="s">
        <v>807</v>
      </c>
      <c r="C470" s="133">
        <v>247</v>
      </c>
      <c r="D470" s="132" t="s">
        <v>1537</v>
      </c>
      <c r="E470" s="132">
        <v>0.91520000000000001</v>
      </c>
      <c r="F470" s="134">
        <v>1</v>
      </c>
      <c r="G470" s="134">
        <v>1</v>
      </c>
      <c r="H470" s="171">
        <f t="shared" si="28"/>
        <v>0.91520000000000001</v>
      </c>
      <c r="I470" s="174">
        <f t="shared" si="29"/>
        <v>0.91520000000000001</v>
      </c>
      <c r="J470" s="173">
        <f t="shared" si="30"/>
        <v>5695.29</v>
      </c>
      <c r="K470" s="175">
        <f t="shared" si="31"/>
        <v>5695.29</v>
      </c>
      <c r="L470" s="134">
        <v>5.68</v>
      </c>
      <c r="M470" s="132" t="s">
        <v>4</v>
      </c>
      <c r="N470" s="132" t="s">
        <v>737</v>
      </c>
      <c r="O470" s="132" t="s">
        <v>1392</v>
      </c>
    </row>
    <row r="471" spans="1:15" s="131" customFormat="1" x14ac:dyDescent="0.25">
      <c r="A471" s="132"/>
      <c r="B471" s="132" t="s">
        <v>806</v>
      </c>
      <c r="C471" s="133">
        <v>247</v>
      </c>
      <c r="D471" s="132" t="s">
        <v>1537</v>
      </c>
      <c r="E471" s="132">
        <v>2.1051000000000002</v>
      </c>
      <c r="F471" s="134">
        <v>1</v>
      </c>
      <c r="G471" s="134">
        <v>1</v>
      </c>
      <c r="H471" s="171">
        <f t="shared" si="28"/>
        <v>2.1051000000000002</v>
      </c>
      <c r="I471" s="174">
        <f t="shared" si="29"/>
        <v>2.1051000000000002</v>
      </c>
      <c r="J471" s="173">
        <f t="shared" si="30"/>
        <v>13100.04</v>
      </c>
      <c r="K471" s="175">
        <f t="shared" si="31"/>
        <v>13100.04</v>
      </c>
      <c r="L471" s="134">
        <v>10.16</v>
      </c>
      <c r="M471" s="132" t="s">
        <v>4</v>
      </c>
      <c r="N471" s="132" t="s">
        <v>737</v>
      </c>
      <c r="O471" s="132" t="s">
        <v>1392</v>
      </c>
    </row>
    <row r="472" spans="1:15" s="131" customFormat="1" ht="27" x14ac:dyDescent="0.25">
      <c r="A472" s="132"/>
      <c r="B472" s="132" t="s">
        <v>805</v>
      </c>
      <c r="C472" s="133">
        <v>248</v>
      </c>
      <c r="D472" s="132" t="s">
        <v>1538</v>
      </c>
      <c r="E472" s="132">
        <v>0.47620000000000001</v>
      </c>
      <c r="F472" s="134">
        <v>1</v>
      </c>
      <c r="G472" s="134">
        <v>1</v>
      </c>
      <c r="H472" s="171">
        <f t="shared" si="28"/>
        <v>0.47620000000000001</v>
      </c>
      <c r="I472" s="174">
        <f t="shared" si="29"/>
        <v>0.47620000000000001</v>
      </c>
      <c r="J472" s="173">
        <f t="shared" si="30"/>
        <v>2963.39</v>
      </c>
      <c r="K472" s="175">
        <f t="shared" si="31"/>
        <v>2963.39</v>
      </c>
      <c r="L472" s="134">
        <v>3.25</v>
      </c>
      <c r="M472" s="132" t="s">
        <v>4</v>
      </c>
      <c r="N472" s="132" t="s">
        <v>737</v>
      </c>
      <c r="O472" s="132" t="s">
        <v>1392</v>
      </c>
    </row>
    <row r="473" spans="1:15" s="131" customFormat="1" ht="27" x14ac:dyDescent="0.25">
      <c r="A473" s="132"/>
      <c r="B473" s="132" t="s">
        <v>804</v>
      </c>
      <c r="C473" s="133">
        <v>248</v>
      </c>
      <c r="D473" s="132" t="s">
        <v>1538</v>
      </c>
      <c r="E473" s="132">
        <v>0.74339999999999995</v>
      </c>
      <c r="F473" s="134">
        <v>1</v>
      </c>
      <c r="G473" s="134">
        <v>1</v>
      </c>
      <c r="H473" s="171">
        <f t="shared" si="28"/>
        <v>0.74339999999999995</v>
      </c>
      <c r="I473" s="174">
        <f t="shared" si="29"/>
        <v>0.74339999999999995</v>
      </c>
      <c r="J473" s="173">
        <f t="shared" si="30"/>
        <v>4626.18</v>
      </c>
      <c r="K473" s="175">
        <f t="shared" si="31"/>
        <v>4626.18</v>
      </c>
      <c r="L473" s="134">
        <v>4.8099999999999996</v>
      </c>
      <c r="M473" s="132" t="s">
        <v>4</v>
      </c>
      <c r="N473" s="132" t="s">
        <v>737</v>
      </c>
      <c r="O473" s="132" t="s">
        <v>1392</v>
      </c>
    </row>
    <row r="474" spans="1:15" s="131" customFormat="1" ht="27" x14ac:dyDescent="0.25">
      <c r="A474" s="132"/>
      <c r="B474" s="132" t="s">
        <v>803</v>
      </c>
      <c r="C474" s="133">
        <v>248</v>
      </c>
      <c r="D474" s="132" t="s">
        <v>1538</v>
      </c>
      <c r="E474" s="132">
        <v>1.073</v>
      </c>
      <c r="F474" s="134">
        <v>1</v>
      </c>
      <c r="G474" s="134">
        <v>1</v>
      </c>
      <c r="H474" s="171">
        <f t="shared" si="28"/>
        <v>1.073</v>
      </c>
      <c r="I474" s="174">
        <f t="shared" si="29"/>
        <v>1.073</v>
      </c>
      <c r="J474" s="173">
        <f t="shared" si="30"/>
        <v>6677.28</v>
      </c>
      <c r="K474" s="175">
        <f t="shared" si="31"/>
        <v>6677.28</v>
      </c>
      <c r="L474" s="134">
        <v>6.88</v>
      </c>
      <c r="M474" s="132" t="s">
        <v>4</v>
      </c>
      <c r="N474" s="132" t="s">
        <v>737</v>
      </c>
      <c r="O474" s="132" t="s">
        <v>1392</v>
      </c>
    </row>
    <row r="475" spans="1:15" s="131" customFormat="1" ht="27" x14ac:dyDescent="0.25">
      <c r="A475" s="132"/>
      <c r="B475" s="132" t="s">
        <v>802</v>
      </c>
      <c r="C475" s="133">
        <v>248</v>
      </c>
      <c r="D475" s="132" t="s">
        <v>1538</v>
      </c>
      <c r="E475" s="132">
        <v>2.2673000000000001</v>
      </c>
      <c r="F475" s="134">
        <v>1</v>
      </c>
      <c r="G475" s="134">
        <v>1</v>
      </c>
      <c r="H475" s="171">
        <f t="shared" si="28"/>
        <v>2.2673000000000001</v>
      </c>
      <c r="I475" s="174">
        <f t="shared" si="29"/>
        <v>2.2673000000000001</v>
      </c>
      <c r="J475" s="173">
        <f t="shared" si="30"/>
        <v>14109.41</v>
      </c>
      <c r="K475" s="175">
        <f t="shared" si="31"/>
        <v>14109.41</v>
      </c>
      <c r="L475" s="134">
        <v>11.46</v>
      </c>
      <c r="M475" s="132" t="s">
        <v>4</v>
      </c>
      <c r="N475" s="132" t="s">
        <v>737</v>
      </c>
      <c r="O475" s="132" t="s">
        <v>1392</v>
      </c>
    </row>
    <row r="476" spans="1:15" s="131" customFormat="1" ht="27" x14ac:dyDescent="0.25">
      <c r="A476" s="132"/>
      <c r="B476" s="132" t="s">
        <v>801</v>
      </c>
      <c r="C476" s="133">
        <v>249</v>
      </c>
      <c r="D476" s="132" t="s">
        <v>1539</v>
      </c>
      <c r="E476" s="132">
        <v>0.33860000000000001</v>
      </c>
      <c r="F476" s="134">
        <v>1</v>
      </c>
      <c r="G476" s="134">
        <v>1</v>
      </c>
      <c r="H476" s="171">
        <f t="shared" si="28"/>
        <v>0.33860000000000001</v>
      </c>
      <c r="I476" s="174">
        <f t="shared" si="29"/>
        <v>0.33860000000000001</v>
      </c>
      <c r="J476" s="173">
        <f t="shared" si="30"/>
        <v>2107.11</v>
      </c>
      <c r="K476" s="175">
        <f t="shared" si="31"/>
        <v>2107.11</v>
      </c>
      <c r="L476" s="134">
        <v>2.09</v>
      </c>
      <c r="M476" s="132" t="s">
        <v>4</v>
      </c>
      <c r="N476" s="132" t="s">
        <v>737</v>
      </c>
      <c r="O476" s="132" t="s">
        <v>1392</v>
      </c>
    </row>
    <row r="477" spans="1:15" s="131" customFormat="1" ht="27" x14ac:dyDescent="0.25">
      <c r="A477" s="132"/>
      <c r="B477" s="132" t="s">
        <v>800</v>
      </c>
      <c r="C477" s="133">
        <v>249</v>
      </c>
      <c r="D477" s="132" t="s">
        <v>1539</v>
      </c>
      <c r="E477" s="132">
        <v>0.4698</v>
      </c>
      <c r="F477" s="134">
        <v>1</v>
      </c>
      <c r="G477" s="134">
        <v>1</v>
      </c>
      <c r="H477" s="171">
        <f t="shared" si="28"/>
        <v>0.4698</v>
      </c>
      <c r="I477" s="174">
        <f t="shared" si="29"/>
        <v>0.4698</v>
      </c>
      <c r="J477" s="173">
        <f t="shared" si="30"/>
        <v>2923.57</v>
      </c>
      <c r="K477" s="175">
        <f t="shared" si="31"/>
        <v>2923.57</v>
      </c>
      <c r="L477" s="134">
        <v>2.85</v>
      </c>
      <c r="M477" s="132" t="s">
        <v>4</v>
      </c>
      <c r="N477" s="132" t="s">
        <v>737</v>
      </c>
      <c r="O477" s="132" t="s">
        <v>1392</v>
      </c>
    </row>
    <row r="478" spans="1:15" s="131" customFormat="1" ht="27" x14ac:dyDescent="0.25">
      <c r="A478" s="132"/>
      <c r="B478" s="132" t="s">
        <v>799</v>
      </c>
      <c r="C478" s="133">
        <v>249</v>
      </c>
      <c r="D478" s="132" t="s">
        <v>1539</v>
      </c>
      <c r="E478" s="132">
        <v>0.65639999999999998</v>
      </c>
      <c r="F478" s="134">
        <v>1</v>
      </c>
      <c r="G478" s="134">
        <v>1</v>
      </c>
      <c r="H478" s="171">
        <f t="shared" si="28"/>
        <v>0.65639999999999998</v>
      </c>
      <c r="I478" s="174">
        <f t="shared" si="29"/>
        <v>0.65639999999999998</v>
      </c>
      <c r="J478" s="173">
        <f t="shared" si="30"/>
        <v>4084.78</v>
      </c>
      <c r="K478" s="175">
        <f t="shared" si="31"/>
        <v>4084.78</v>
      </c>
      <c r="L478" s="134">
        <v>4.0599999999999996</v>
      </c>
      <c r="M478" s="132" t="s">
        <v>4</v>
      </c>
      <c r="N478" s="132" t="s">
        <v>737</v>
      </c>
      <c r="O478" s="132" t="s">
        <v>1392</v>
      </c>
    </row>
    <row r="479" spans="1:15" s="131" customFormat="1" ht="27" x14ac:dyDescent="0.25">
      <c r="A479" s="132"/>
      <c r="B479" s="132" t="s">
        <v>798</v>
      </c>
      <c r="C479" s="133">
        <v>249</v>
      </c>
      <c r="D479" s="132" t="s">
        <v>1539</v>
      </c>
      <c r="E479" s="132">
        <v>1.4279999999999999</v>
      </c>
      <c r="F479" s="134">
        <v>1</v>
      </c>
      <c r="G479" s="134">
        <v>1</v>
      </c>
      <c r="H479" s="171">
        <f t="shared" si="28"/>
        <v>1.4279999999999999</v>
      </c>
      <c r="I479" s="174">
        <f t="shared" si="29"/>
        <v>1.4279999999999999</v>
      </c>
      <c r="J479" s="173">
        <f t="shared" si="30"/>
        <v>8886.44</v>
      </c>
      <c r="K479" s="175">
        <f t="shared" si="31"/>
        <v>8886.44</v>
      </c>
      <c r="L479" s="134">
        <v>7.9</v>
      </c>
      <c r="M479" s="132" t="s">
        <v>4</v>
      </c>
      <c r="N479" s="132" t="s">
        <v>737</v>
      </c>
      <c r="O479" s="132" t="s">
        <v>1392</v>
      </c>
    </row>
    <row r="480" spans="1:15" s="131" customFormat="1" x14ac:dyDescent="0.25">
      <c r="A480" s="132"/>
      <c r="B480" s="132" t="s">
        <v>797</v>
      </c>
      <c r="C480" s="133">
        <v>251</v>
      </c>
      <c r="D480" s="132" t="s">
        <v>1540</v>
      </c>
      <c r="E480" s="132">
        <v>0.46429999999999999</v>
      </c>
      <c r="F480" s="134">
        <v>1</v>
      </c>
      <c r="G480" s="134">
        <v>1</v>
      </c>
      <c r="H480" s="171">
        <f t="shared" si="28"/>
        <v>0.46429999999999999</v>
      </c>
      <c r="I480" s="174">
        <f t="shared" si="29"/>
        <v>0.46429999999999999</v>
      </c>
      <c r="J480" s="173">
        <f t="shared" si="30"/>
        <v>2889.34</v>
      </c>
      <c r="K480" s="175">
        <f t="shared" si="31"/>
        <v>2889.34</v>
      </c>
      <c r="L480" s="134">
        <v>2.16</v>
      </c>
      <c r="M480" s="132" t="s">
        <v>4</v>
      </c>
      <c r="N480" s="132" t="s">
        <v>737</v>
      </c>
      <c r="O480" s="132" t="s">
        <v>1392</v>
      </c>
    </row>
    <row r="481" spans="1:15" s="131" customFormat="1" x14ac:dyDescent="0.25">
      <c r="A481" s="132"/>
      <c r="B481" s="132" t="s">
        <v>796</v>
      </c>
      <c r="C481" s="133">
        <v>251</v>
      </c>
      <c r="D481" s="132" t="s">
        <v>1540</v>
      </c>
      <c r="E481" s="132">
        <v>0.57840000000000003</v>
      </c>
      <c r="F481" s="134">
        <v>1</v>
      </c>
      <c r="G481" s="134">
        <v>1</v>
      </c>
      <c r="H481" s="171">
        <f t="shared" si="28"/>
        <v>0.57840000000000003</v>
      </c>
      <c r="I481" s="174">
        <f t="shared" si="29"/>
        <v>0.57840000000000003</v>
      </c>
      <c r="J481" s="173">
        <f t="shared" si="30"/>
        <v>3599.38</v>
      </c>
      <c r="K481" s="175">
        <f t="shared" si="31"/>
        <v>3599.38</v>
      </c>
      <c r="L481" s="134">
        <v>2.9</v>
      </c>
      <c r="M481" s="132" t="s">
        <v>4</v>
      </c>
      <c r="N481" s="132" t="s">
        <v>737</v>
      </c>
      <c r="O481" s="132" t="s">
        <v>1392</v>
      </c>
    </row>
    <row r="482" spans="1:15" s="131" customFormat="1" x14ac:dyDescent="0.25">
      <c r="A482" s="132"/>
      <c r="B482" s="132" t="s">
        <v>795</v>
      </c>
      <c r="C482" s="133">
        <v>251</v>
      </c>
      <c r="D482" s="132" t="s">
        <v>1540</v>
      </c>
      <c r="E482" s="132">
        <v>0.76959999999999995</v>
      </c>
      <c r="F482" s="134">
        <v>1</v>
      </c>
      <c r="G482" s="134">
        <v>1</v>
      </c>
      <c r="H482" s="171">
        <f t="shared" si="28"/>
        <v>0.76959999999999995</v>
      </c>
      <c r="I482" s="174">
        <f t="shared" si="29"/>
        <v>0.76959999999999995</v>
      </c>
      <c r="J482" s="173">
        <f t="shared" si="30"/>
        <v>4789.22</v>
      </c>
      <c r="K482" s="175">
        <f t="shared" si="31"/>
        <v>4789.22</v>
      </c>
      <c r="L482" s="134">
        <v>4.01</v>
      </c>
      <c r="M482" s="132" t="s">
        <v>4</v>
      </c>
      <c r="N482" s="132" t="s">
        <v>737</v>
      </c>
      <c r="O482" s="132" t="s">
        <v>1392</v>
      </c>
    </row>
    <row r="483" spans="1:15" s="131" customFormat="1" x14ac:dyDescent="0.25">
      <c r="A483" s="132"/>
      <c r="B483" s="132" t="s">
        <v>794</v>
      </c>
      <c r="C483" s="133">
        <v>251</v>
      </c>
      <c r="D483" s="132" t="s">
        <v>1540</v>
      </c>
      <c r="E483" s="132">
        <v>1.2682</v>
      </c>
      <c r="F483" s="134">
        <v>1</v>
      </c>
      <c r="G483" s="134">
        <v>1</v>
      </c>
      <c r="H483" s="171">
        <f t="shared" si="28"/>
        <v>1.2682</v>
      </c>
      <c r="I483" s="174">
        <f t="shared" si="29"/>
        <v>1.2682</v>
      </c>
      <c r="J483" s="173">
        <f t="shared" si="30"/>
        <v>7892.01</v>
      </c>
      <c r="K483" s="175">
        <f t="shared" si="31"/>
        <v>7892.01</v>
      </c>
      <c r="L483" s="134">
        <v>7.43</v>
      </c>
      <c r="M483" s="132" t="s">
        <v>4</v>
      </c>
      <c r="N483" s="132" t="s">
        <v>737</v>
      </c>
      <c r="O483" s="132" t="s">
        <v>1392</v>
      </c>
    </row>
    <row r="484" spans="1:15" s="131" customFormat="1" ht="27" x14ac:dyDescent="0.25">
      <c r="A484" s="132"/>
      <c r="B484" s="132" t="s">
        <v>793</v>
      </c>
      <c r="C484" s="133">
        <v>252</v>
      </c>
      <c r="D484" s="132" t="s">
        <v>1541</v>
      </c>
      <c r="E484" s="132">
        <v>0.49170000000000003</v>
      </c>
      <c r="F484" s="134">
        <v>1</v>
      </c>
      <c r="G484" s="134">
        <v>1</v>
      </c>
      <c r="H484" s="171">
        <f t="shared" si="28"/>
        <v>0.49170000000000003</v>
      </c>
      <c r="I484" s="174">
        <f t="shared" si="29"/>
        <v>0.49170000000000003</v>
      </c>
      <c r="J484" s="173">
        <f t="shared" si="30"/>
        <v>3059.85</v>
      </c>
      <c r="K484" s="175">
        <f t="shared" si="31"/>
        <v>3059.85</v>
      </c>
      <c r="L484" s="134">
        <v>3.21</v>
      </c>
      <c r="M484" s="132" t="s">
        <v>4</v>
      </c>
      <c r="N484" s="132" t="s">
        <v>737</v>
      </c>
      <c r="O484" s="132" t="s">
        <v>1392</v>
      </c>
    </row>
    <row r="485" spans="1:15" s="131" customFormat="1" ht="27" x14ac:dyDescent="0.25">
      <c r="A485" s="132"/>
      <c r="B485" s="132" t="s">
        <v>792</v>
      </c>
      <c r="C485" s="133">
        <v>252</v>
      </c>
      <c r="D485" s="132" t="s">
        <v>1541</v>
      </c>
      <c r="E485" s="132">
        <v>0.66279999999999994</v>
      </c>
      <c r="F485" s="134">
        <v>1</v>
      </c>
      <c r="G485" s="134">
        <v>1</v>
      </c>
      <c r="H485" s="171">
        <f t="shared" si="28"/>
        <v>0.66279999999999994</v>
      </c>
      <c r="I485" s="174">
        <f t="shared" si="29"/>
        <v>0.66279999999999994</v>
      </c>
      <c r="J485" s="173">
        <f t="shared" si="30"/>
        <v>4124.6000000000004</v>
      </c>
      <c r="K485" s="175">
        <f t="shared" si="31"/>
        <v>4124.6000000000004</v>
      </c>
      <c r="L485" s="134">
        <v>4.04</v>
      </c>
      <c r="M485" s="132" t="s">
        <v>4</v>
      </c>
      <c r="N485" s="132" t="s">
        <v>737</v>
      </c>
      <c r="O485" s="132" t="s">
        <v>1392</v>
      </c>
    </row>
    <row r="486" spans="1:15" s="131" customFormat="1" ht="27" x14ac:dyDescent="0.25">
      <c r="A486" s="132"/>
      <c r="B486" s="132" t="s">
        <v>791</v>
      </c>
      <c r="C486" s="133">
        <v>252</v>
      </c>
      <c r="D486" s="132" t="s">
        <v>1541</v>
      </c>
      <c r="E486" s="132">
        <v>1.0706</v>
      </c>
      <c r="F486" s="134">
        <v>1</v>
      </c>
      <c r="G486" s="134">
        <v>1</v>
      </c>
      <c r="H486" s="171">
        <f t="shared" si="28"/>
        <v>1.0706</v>
      </c>
      <c r="I486" s="174">
        <f t="shared" si="29"/>
        <v>1.0706</v>
      </c>
      <c r="J486" s="173">
        <f t="shared" si="30"/>
        <v>6662.34</v>
      </c>
      <c r="K486" s="175">
        <f t="shared" si="31"/>
        <v>6662.34</v>
      </c>
      <c r="L486" s="134">
        <v>6.19</v>
      </c>
      <c r="M486" s="132" t="s">
        <v>4</v>
      </c>
      <c r="N486" s="132" t="s">
        <v>737</v>
      </c>
      <c r="O486" s="132" t="s">
        <v>1392</v>
      </c>
    </row>
    <row r="487" spans="1:15" s="131" customFormat="1" ht="27" x14ac:dyDescent="0.25">
      <c r="A487" s="132"/>
      <c r="B487" s="132" t="s">
        <v>790</v>
      </c>
      <c r="C487" s="133">
        <v>252</v>
      </c>
      <c r="D487" s="132" t="s">
        <v>1541</v>
      </c>
      <c r="E487" s="132">
        <v>2.4112</v>
      </c>
      <c r="F487" s="134">
        <v>1</v>
      </c>
      <c r="G487" s="134">
        <v>1</v>
      </c>
      <c r="H487" s="171">
        <f t="shared" si="28"/>
        <v>2.4112</v>
      </c>
      <c r="I487" s="174">
        <f t="shared" si="29"/>
        <v>2.4112</v>
      </c>
      <c r="J487" s="173">
        <f t="shared" si="30"/>
        <v>15004.9</v>
      </c>
      <c r="K487" s="175">
        <f t="shared" si="31"/>
        <v>15004.9</v>
      </c>
      <c r="L487" s="134">
        <v>12.33</v>
      </c>
      <c r="M487" s="132" t="s">
        <v>4</v>
      </c>
      <c r="N487" s="132" t="s">
        <v>737</v>
      </c>
      <c r="O487" s="132" t="s">
        <v>1392</v>
      </c>
    </row>
    <row r="488" spans="1:15" s="131" customFormat="1" ht="27" x14ac:dyDescent="0.25">
      <c r="A488" s="132"/>
      <c r="B488" s="132" t="s">
        <v>789</v>
      </c>
      <c r="C488" s="133">
        <v>253</v>
      </c>
      <c r="D488" s="132" t="s">
        <v>1542</v>
      </c>
      <c r="E488" s="132">
        <v>0.50139999999999996</v>
      </c>
      <c r="F488" s="134">
        <v>1</v>
      </c>
      <c r="G488" s="134">
        <v>1</v>
      </c>
      <c r="H488" s="171">
        <f t="shared" si="28"/>
        <v>0.50139999999999996</v>
      </c>
      <c r="I488" s="174">
        <f t="shared" si="29"/>
        <v>0.50139999999999996</v>
      </c>
      <c r="J488" s="173">
        <f t="shared" si="30"/>
        <v>3120.21</v>
      </c>
      <c r="K488" s="175">
        <f t="shared" si="31"/>
        <v>3120.21</v>
      </c>
      <c r="L488" s="134">
        <v>2.48</v>
      </c>
      <c r="M488" s="132" t="s">
        <v>4</v>
      </c>
      <c r="N488" s="132" t="s">
        <v>737</v>
      </c>
      <c r="O488" s="132" t="s">
        <v>1392</v>
      </c>
    </row>
    <row r="489" spans="1:15" s="131" customFormat="1" ht="27" x14ac:dyDescent="0.25">
      <c r="A489" s="132"/>
      <c r="B489" s="132" t="s">
        <v>788</v>
      </c>
      <c r="C489" s="133">
        <v>253</v>
      </c>
      <c r="D489" s="132" t="s">
        <v>1542</v>
      </c>
      <c r="E489" s="132">
        <v>0.63739999999999997</v>
      </c>
      <c r="F489" s="134">
        <v>1</v>
      </c>
      <c r="G489" s="134">
        <v>1</v>
      </c>
      <c r="H489" s="171">
        <f t="shared" si="28"/>
        <v>0.63739999999999997</v>
      </c>
      <c r="I489" s="174">
        <f t="shared" si="29"/>
        <v>0.63739999999999997</v>
      </c>
      <c r="J489" s="173">
        <f t="shared" si="30"/>
        <v>3966.54</v>
      </c>
      <c r="K489" s="175">
        <f t="shared" si="31"/>
        <v>3966.54</v>
      </c>
      <c r="L489" s="134">
        <v>3.35</v>
      </c>
      <c r="M489" s="132" t="s">
        <v>4</v>
      </c>
      <c r="N489" s="132" t="s">
        <v>737</v>
      </c>
      <c r="O489" s="132" t="s">
        <v>1392</v>
      </c>
    </row>
    <row r="490" spans="1:15" s="131" customFormat="1" ht="27" x14ac:dyDescent="0.25">
      <c r="A490" s="132"/>
      <c r="B490" s="132" t="s">
        <v>787</v>
      </c>
      <c r="C490" s="133">
        <v>253</v>
      </c>
      <c r="D490" s="132" t="s">
        <v>1542</v>
      </c>
      <c r="E490" s="132">
        <v>0.92059999999999997</v>
      </c>
      <c r="F490" s="134">
        <v>1</v>
      </c>
      <c r="G490" s="134">
        <v>1</v>
      </c>
      <c r="H490" s="171">
        <f t="shared" si="28"/>
        <v>0.92059999999999997</v>
      </c>
      <c r="I490" s="174">
        <f t="shared" si="29"/>
        <v>0.92059999999999997</v>
      </c>
      <c r="J490" s="173">
        <f t="shared" si="30"/>
        <v>5728.89</v>
      </c>
      <c r="K490" s="175">
        <f t="shared" si="31"/>
        <v>5728.89</v>
      </c>
      <c r="L490" s="134">
        <v>4.8</v>
      </c>
      <c r="M490" s="132" t="s">
        <v>4</v>
      </c>
      <c r="N490" s="132" t="s">
        <v>737</v>
      </c>
      <c r="O490" s="132" t="s">
        <v>1392</v>
      </c>
    </row>
    <row r="491" spans="1:15" s="131" customFormat="1" ht="27" x14ac:dyDescent="0.25">
      <c r="A491" s="132"/>
      <c r="B491" s="132" t="s">
        <v>786</v>
      </c>
      <c r="C491" s="133">
        <v>253</v>
      </c>
      <c r="D491" s="132" t="s">
        <v>1542</v>
      </c>
      <c r="E491" s="132">
        <v>1.9708000000000001</v>
      </c>
      <c r="F491" s="134">
        <v>1</v>
      </c>
      <c r="G491" s="134">
        <v>1</v>
      </c>
      <c r="H491" s="171">
        <f t="shared" si="28"/>
        <v>1.9708000000000001</v>
      </c>
      <c r="I491" s="174">
        <f t="shared" si="29"/>
        <v>1.9708000000000001</v>
      </c>
      <c r="J491" s="173">
        <f t="shared" si="30"/>
        <v>12264.29</v>
      </c>
      <c r="K491" s="175">
        <f t="shared" si="31"/>
        <v>12264.29</v>
      </c>
      <c r="L491" s="134">
        <v>8.2100000000000009</v>
      </c>
      <c r="M491" s="132" t="s">
        <v>4</v>
      </c>
      <c r="N491" s="132" t="s">
        <v>737</v>
      </c>
      <c r="O491" s="132" t="s">
        <v>1392</v>
      </c>
    </row>
    <row r="492" spans="1:15" s="131" customFormat="1" x14ac:dyDescent="0.25">
      <c r="A492" s="132"/>
      <c r="B492" s="132" t="s">
        <v>785</v>
      </c>
      <c r="C492" s="133">
        <v>254</v>
      </c>
      <c r="D492" s="132" t="s">
        <v>1543</v>
      </c>
      <c r="E492" s="132">
        <v>0.46479999999999999</v>
      </c>
      <c r="F492" s="134">
        <v>1</v>
      </c>
      <c r="G492" s="134">
        <v>1</v>
      </c>
      <c r="H492" s="171">
        <f t="shared" si="28"/>
        <v>0.46479999999999999</v>
      </c>
      <c r="I492" s="174">
        <f t="shared" si="29"/>
        <v>0.46479999999999999</v>
      </c>
      <c r="J492" s="173">
        <f t="shared" si="30"/>
        <v>2892.45</v>
      </c>
      <c r="K492" s="175">
        <f t="shared" si="31"/>
        <v>2892.45</v>
      </c>
      <c r="L492" s="134">
        <v>2.4900000000000002</v>
      </c>
      <c r="M492" s="132" t="s">
        <v>4</v>
      </c>
      <c r="N492" s="132" t="s">
        <v>737</v>
      </c>
      <c r="O492" s="132" t="s">
        <v>1392</v>
      </c>
    </row>
    <row r="493" spans="1:15" s="131" customFormat="1" x14ac:dyDescent="0.25">
      <c r="A493" s="132"/>
      <c r="B493" s="132" t="s">
        <v>784</v>
      </c>
      <c r="C493" s="133">
        <v>254</v>
      </c>
      <c r="D493" s="132" t="s">
        <v>1543</v>
      </c>
      <c r="E493" s="132">
        <v>0.62009999999999998</v>
      </c>
      <c r="F493" s="134">
        <v>1</v>
      </c>
      <c r="G493" s="134">
        <v>1</v>
      </c>
      <c r="H493" s="171">
        <f t="shared" si="28"/>
        <v>0.62009999999999998</v>
      </c>
      <c r="I493" s="174">
        <f t="shared" si="29"/>
        <v>0.62009999999999998</v>
      </c>
      <c r="J493" s="173">
        <f t="shared" si="30"/>
        <v>3858.88</v>
      </c>
      <c r="K493" s="175">
        <f t="shared" si="31"/>
        <v>3858.88</v>
      </c>
      <c r="L493" s="134">
        <v>3.51</v>
      </c>
      <c r="M493" s="132" t="s">
        <v>4</v>
      </c>
      <c r="N493" s="132" t="s">
        <v>737</v>
      </c>
      <c r="O493" s="132" t="s">
        <v>1392</v>
      </c>
    </row>
    <row r="494" spans="1:15" s="131" customFormat="1" x14ac:dyDescent="0.25">
      <c r="A494" s="132"/>
      <c r="B494" s="132" t="s">
        <v>783</v>
      </c>
      <c r="C494" s="133">
        <v>254</v>
      </c>
      <c r="D494" s="132" t="s">
        <v>1543</v>
      </c>
      <c r="E494" s="132">
        <v>0.90190000000000003</v>
      </c>
      <c r="F494" s="134">
        <v>1</v>
      </c>
      <c r="G494" s="134">
        <v>1</v>
      </c>
      <c r="H494" s="171">
        <f t="shared" si="28"/>
        <v>0.90190000000000003</v>
      </c>
      <c r="I494" s="174">
        <f t="shared" si="29"/>
        <v>0.90190000000000003</v>
      </c>
      <c r="J494" s="173">
        <f t="shared" si="30"/>
        <v>5612.52</v>
      </c>
      <c r="K494" s="175">
        <f t="shared" si="31"/>
        <v>5612.52</v>
      </c>
      <c r="L494" s="134">
        <v>5.12</v>
      </c>
      <c r="M494" s="132" t="s">
        <v>4</v>
      </c>
      <c r="N494" s="132" t="s">
        <v>737</v>
      </c>
      <c r="O494" s="132" t="s">
        <v>1392</v>
      </c>
    </row>
    <row r="495" spans="1:15" s="131" customFormat="1" x14ac:dyDescent="0.25">
      <c r="A495" s="132"/>
      <c r="B495" s="132" t="s">
        <v>782</v>
      </c>
      <c r="C495" s="133">
        <v>254</v>
      </c>
      <c r="D495" s="132" t="s">
        <v>1543</v>
      </c>
      <c r="E495" s="132">
        <v>2.0579000000000001</v>
      </c>
      <c r="F495" s="134">
        <v>1</v>
      </c>
      <c r="G495" s="134">
        <v>1</v>
      </c>
      <c r="H495" s="171">
        <f t="shared" si="28"/>
        <v>2.0579000000000001</v>
      </c>
      <c r="I495" s="174">
        <f t="shared" si="29"/>
        <v>2.0579000000000001</v>
      </c>
      <c r="J495" s="173">
        <f t="shared" si="30"/>
        <v>12806.31</v>
      </c>
      <c r="K495" s="175">
        <f t="shared" si="31"/>
        <v>12806.31</v>
      </c>
      <c r="L495" s="134">
        <v>9.84</v>
      </c>
      <c r="M495" s="132" t="s">
        <v>4</v>
      </c>
      <c r="N495" s="132" t="s">
        <v>737</v>
      </c>
      <c r="O495" s="132" t="s">
        <v>1392</v>
      </c>
    </row>
    <row r="496" spans="1:15" s="131" customFormat="1" ht="27" x14ac:dyDescent="0.25">
      <c r="A496" s="132"/>
      <c r="B496" s="132" t="s">
        <v>781</v>
      </c>
      <c r="C496" s="133">
        <v>260</v>
      </c>
      <c r="D496" s="132" t="s">
        <v>1544</v>
      </c>
      <c r="E496" s="132">
        <v>1.5914999999999999</v>
      </c>
      <c r="F496" s="134">
        <v>1</v>
      </c>
      <c r="G496" s="134">
        <v>1</v>
      </c>
      <c r="H496" s="171">
        <f t="shared" si="28"/>
        <v>1.5914999999999999</v>
      </c>
      <c r="I496" s="174">
        <f t="shared" si="29"/>
        <v>1.5914999999999999</v>
      </c>
      <c r="J496" s="173">
        <f t="shared" si="30"/>
        <v>9903.9</v>
      </c>
      <c r="K496" s="175">
        <f t="shared" si="31"/>
        <v>9903.9</v>
      </c>
      <c r="L496" s="134">
        <v>4.84</v>
      </c>
      <c r="M496" s="132" t="s">
        <v>4</v>
      </c>
      <c r="N496" s="132" t="s">
        <v>737</v>
      </c>
      <c r="O496" s="132" t="s">
        <v>1392</v>
      </c>
    </row>
    <row r="497" spans="1:15" s="131" customFormat="1" ht="27" x14ac:dyDescent="0.25">
      <c r="A497" s="132"/>
      <c r="B497" s="132" t="s">
        <v>780</v>
      </c>
      <c r="C497" s="133">
        <v>260</v>
      </c>
      <c r="D497" s="132" t="s">
        <v>1544</v>
      </c>
      <c r="E497" s="132">
        <v>2.137</v>
      </c>
      <c r="F497" s="134">
        <v>1</v>
      </c>
      <c r="G497" s="134">
        <v>1</v>
      </c>
      <c r="H497" s="171">
        <f t="shared" si="28"/>
        <v>2.137</v>
      </c>
      <c r="I497" s="174">
        <f t="shared" si="29"/>
        <v>2.137</v>
      </c>
      <c r="J497" s="173">
        <f t="shared" si="30"/>
        <v>13298.55</v>
      </c>
      <c r="K497" s="175">
        <f t="shared" si="31"/>
        <v>13298.55</v>
      </c>
      <c r="L497" s="134">
        <v>6.35</v>
      </c>
      <c r="M497" s="132" t="s">
        <v>4</v>
      </c>
      <c r="N497" s="132" t="s">
        <v>737</v>
      </c>
      <c r="O497" s="132" t="s">
        <v>1392</v>
      </c>
    </row>
    <row r="498" spans="1:15" s="131" customFormat="1" ht="27" x14ac:dyDescent="0.25">
      <c r="A498" s="132"/>
      <c r="B498" s="132" t="s">
        <v>779</v>
      </c>
      <c r="C498" s="133">
        <v>260</v>
      </c>
      <c r="D498" s="132" t="s">
        <v>1544</v>
      </c>
      <c r="E498" s="132">
        <v>3.4759000000000002</v>
      </c>
      <c r="F498" s="134">
        <v>1</v>
      </c>
      <c r="G498" s="134">
        <v>1</v>
      </c>
      <c r="H498" s="171">
        <f t="shared" si="28"/>
        <v>3.4759000000000002</v>
      </c>
      <c r="I498" s="174">
        <f t="shared" si="29"/>
        <v>3.4759000000000002</v>
      </c>
      <c r="J498" s="173">
        <f t="shared" si="30"/>
        <v>21630.53</v>
      </c>
      <c r="K498" s="175">
        <f t="shared" si="31"/>
        <v>21630.53</v>
      </c>
      <c r="L498" s="134">
        <v>11.03</v>
      </c>
      <c r="M498" s="132" t="s">
        <v>4</v>
      </c>
      <c r="N498" s="132" t="s">
        <v>737</v>
      </c>
      <c r="O498" s="132" t="s">
        <v>1392</v>
      </c>
    </row>
    <row r="499" spans="1:15" s="131" customFormat="1" ht="27" x14ac:dyDescent="0.25">
      <c r="A499" s="132"/>
      <c r="B499" s="132" t="s">
        <v>778</v>
      </c>
      <c r="C499" s="133">
        <v>260</v>
      </c>
      <c r="D499" s="132" t="s">
        <v>1544</v>
      </c>
      <c r="E499" s="132">
        <v>8.0251000000000001</v>
      </c>
      <c r="F499" s="134">
        <v>1</v>
      </c>
      <c r="G499" s="134">
        <v>1</v>
      </c>
      <c r="H499" s="171">
        <f t="shared" si="28"/>
        <v>8.0251000000000001</v>
      </c>
      <c r="I499" s="174">
        <f t="shared" si="29"/>
        <v>8.0251000000000001</v>
      </c>
      <c r="J499" s="173">
        <f t="shared" si="30"/>
        <v>49940.2</v>
      </c>
      <c r="K499" s="175">
        <f t="shared" si="31"/>
        <v>49940.2</v>
      </c>
      <c r="L499" s="134">
        <v>22.09</v>
      </c>
      <c r="M499" s="132" t="s">
        <v>4</v>
      </c>
      <c r="N499" s="132" t="s">
        <v>737</v>
      </c>
      <c r="O499" s="132" t="s">
        <v>1392</v>
      </c>
    </row>
    <row r="500" spans="1:15" s="131" customFormat="1" x14ac:dyDescent="0.25">
      <c r="A500" s="132"/>
      <c r="B500" s="132" t="s">
        <v>777</v>
      </c>
      <c r="C500" s="133">
        <v>261</v>
      </c>
      <c r="D500" s="132" t="s">
        <v>1545</v>
      </c>
      <c r="E500" s="132">
        <v>1.2323999999999999</v>
      </c>
      <c r="F500" s="134">
        <v>1</v>
      </c>
      <c r="G500" s="134">
        <v>1</v>
      </c>
      <c r="H500" s="171">
        <f t="shared" si="28"/>
        <v>1.2323999999999999</v>
      </c>
      <c r="I500" s="174">
        <f t="shared" si="29"/>
        <v>1.2323999999999999</v>
      </c>
      <c r="J500" s="173">
        <f t="shared" si="30"/>
        <v>7669.23</v>
      </c>
      <c r="K500" s="175">
        <f t="shared" si="31"/>
        <v>7669.23</v>
      </c>
      <c r="L500" s="134">
        <v>4.91</v>
      </c>
      <c r="M500" s="132" t="s">
        <v>4</v>
      </c>
      <c r="N500" s="132" t="s">
        <v>737</v>
      </c>
      <c r="O500" s="132" t="s">
        <v>1392</v>
      </c>
    </row>
    <row r="501" spans="1:15" s="131" customFormat="1" x14ac:dyDescent="0.25">
      <c r="A501" s="132"/>
      <c r="B501" s="132" t="s">
        <v>776</v>
      </c>
      <c r="C501" s="133">
        <v>261</v>
      </c>
      <c r="D501" s="132" t="s">
        <v>1545</v>
      </c>
      <c r="E501" s="132">
        <v>1.8972</v>
      </c>
      <c r="F501" s="134">
        <v>1</v>
      </c>
      <c r="G501" s="134">
        <v>1</v>
      </c>
      <c r="H501" s="171">
        <f t="shared" si="28"/>
        <v>1.8972</v>
      </c>
      <c r="I501" s="174">
        <f t="shared" si="29"/>
        <v>1.8972</v>
      </c>
      <c r="J501" s="173">
        <f t="shared" si="30"/>
        <v>11806.28</v>
      </c>
      <c r="K501" s="175">
        <f t="shared" si="31"/>
        <v>11806.28</v>
      </c>
      <c r="L501" s="134">
        <v>7.49</v>
      </c>
      <c r="M501" s="132" t="s">
        <v>4</v>
      </c>
      <c r="N501" s="132" t="s">
        <v>737</v>
      </c>
      <c r="O501" s="132" t="s">
        <v>1392</v>
      </c>
    </row>
    <row r="502" spans="1:15" s="131" customFormat="1" x14ac:dyDescent="0.25">
      <c r="A502" s="132"/>
      <c r="B502" s="132" t="s">
        <v>775</v>
      </c>
      <c r="C502" s="133">
        <v>261</v>
      </c>
      <c r="D502" s="132" t="s">
        <v>1545</v>
      </c>
      <c r="E502" s="132">
        <v>2.7669000000000001</v>
      </c>
      <c r="F502" s="134">
        <v>1</v>
      </c>
      <c r="G502" s="134">
        <v>1</v>
      </c>
      <c r="H502" s="171">
        <f t="shared" si="28"/>
        <v>2.7669000000000001</v>
      </c>
      <c r="I502" s="174">
        <f t="shared" si="29"/>
        <v>2.7669000000000001</v>
      </c>
      <c r="J502" s="173">
        <f t="shared" si="30"/>
        <v>17218.419999999998</v>
      </c>
      <c r="K502" s="175">
        <f t="shared" si="31"/>
        <v>17218.419999999998</v>
      </c>
      <c r="L502" s="134">
        <v>11</v>
      </c>
      <c r="M502" s="132" t="s">
        <v>4</v>
      </c>
      <c r="N502" s="132" t="s">
        <v>737</v>
      </c>
      <c r="O502" s="132" t="s">
        <v>1392</v>
      </c>
    </row>
    <row r="503" spans="1:15" s="131" customFormat="1" x14ac:dyDescent="0.25">
      <c r="A503" s="132"/>
      <c r="B503" s="132" t="s">
        <v>774</v>
      </c>
      <c r="C503" s="133">
        <v>261</v>
      </c>
      <c r="D503" s="132" t="s">
        <v>1545</v>
      </c>
      <c r="E503" s="132">
        <v>4.6897000000000002</v>
      </c>
      <c r="F503" s="134">
        <v>1</v>
      </c>
      <c r="G503" s="134">
        <v>1</v>
      </c>
      <c r="H503" s="171">
        <f t="shared" si="28"/>
        <v>4.6897000000000002</v>
      </c>
      <c r="I503" s="174">
        <f t="shared" si="29"/>
        <v>4.6897000000000002</v>
      </c>
      <c r="J503" s="173">
        <f t="shared" si="30"/>
        <v>29184</v>
      </c>
      <c r="K503" s="175">
        <f t="shared" si="31"/>
        <v>29184</v>
      </c>
      <c r="L503" s="134">
        <v>17.75</v>
      </c>
      <c r="M503" s="132" t="s">
        <v>4</v>
      </c>
      <c r="N503" s="132" t="s">
        <v>737</v>
      </c>
      <c r="O503" s="132" t="s">
        <v>1392</v>
      </c>
    </row>
    <row r="504" spans="1:15" s="131" customFormat="1" x14ac:dyDescent="0.25">
      <c r="A504" s="132"/>
      <c r="B504" s="132" t="s">
        <v>773</v>
      </c>
      <c r="C504" s="133">
        <v>262</v>
      </c>
      <c r="D504" s="132" t="s">
        <v>1546</v>
      </c>
      <c r="E504" s="132">
        <v>1.089</v>
      </c>
      <c r="F504" s="134">
        <v>1</v>
      </c>
      <c r="G504" s="134">
        <v>1</v>
      </c>
      <c r="H504" s="171">
        <f t="shared" si="28"/>
        <v>1.089</v>
      </c>
      <c r="I504" s="174">
        <f t="shared" si="29"/>
        <v>1.089</v>
      </c>
      <c r="J504" s="173">
        <f t="shared" si="30"/>
        <v>6776.85</v>
      </c>
      <c r="K504" s="175">
        <f t="shared" si="31"/>
        <v>6776.85</v>
      </c>
      <c r="L504" s="134">
        <v>4.1500000000000004</v>
      </c>
      <c r="M504" s="132" t="s">
        <v>4</v>
      </c>
      <c r="N504" s="132" t="s">
        <v>737</v>
      </c>
      <c r="O504" s="132" t="s">
        <v>1392</v>
      </c>
    </row>
    <row r="505" spans="1:15" s="131" customFormat="1" x14ac:dyDescent="0.25">
      <c r="A505" s="132"/>
      <c r="B505" s="132" t="s">
        <v>772</v>
      </c>
      <c r="C505" s="133">
        <v>262</v>
      </c>
      <c r="D505" s="132" t="s">
        <v>1546</v>
      </c>
      <c r="E505" s="132">
        <v>1.411</v>
      </c>
      <c r="F505" s="134">
        <v>1</v>
      </c>
      <c r="G505" s="134">
        <v>1</v>
      </c>
      <c r="H505" s="171">
        <f t="shared" si="28"/>
        <v>1.411</v>
      </c>
      <c r="I505" s="174">
        <f t="shared" si="29"/>
        <v>1.411</v>
      </c>
      <c r="J505" s="173">
        <f t="shared" si="30"/>
        <v>8780.65</v>
      </c>
      <c r="K505" s="175">
        <f t="shared" si="31"/>
        <v>8780.65</v>
      </c>
      <c r="L505" s="134">
        <v>5.76</v>
      </c>
      <c r="M505" s="132" t="s">
        <v>4</v>
      </c>
      <c r="N505" s="132" t="s">
        <v>737</v>
      </c>
      <c r="O505" s="132" t="s">
        <v>1392</v>
      </c>
    </row>
    <row r="506" spans="1:15" s="131" customFormat="1" x14ac:dyDescent="0.25">
      <c r="A506" s="132"/>
      <c r="B506" s="132" t="s">
        <v>771</v>
      </c>
      <c r="C506" s="133">
        <v>262</v>
      </c>
      <c r="D506" s="132" t="s">
        <v>1546</v>
      </c>
      <c r="E506" s="132">
        <v>2.2305999999999999</v>
      </c>
      <c r="F506" s="134">
        <v>1</v>
      </c>
      <c r="G506" s="134">
        <v>1</v>
      </c>
      <c r="H506" s="171">
        <f t="shared" si="28"/>
        <v>2.2305999999999999</v>
      </c>
      <c r="I506" s="174">
        <f t="shared" si="29"/>
        <v>2.2305999999999999</v>
      </c>
      <c r="J506" s="173">
        <f t="shared" si="30"/>
        <v>13881.02</v>
      </c>
      <c r="K506" s="175">
        <f t="shared" si="31"/>
        <v>13881.02</v>
      </c>
      <c r="L506" s="134">
        <v>9.09</v>
      </c>
      <c r="M506" s="132" t="s">
        <v>4</v>
      </c>
      <c r="N506" s="132" t="s">
        <v>737</v>
      </c>
      <c r="O506" s="132" t="s">
        <v>1392</v>
      </c>
    </row>
    <row r="507" spans="1:15" s="131" customFormat="1" x14ac:dyDescent="0.25">
      <c r="A507" s="132"/>
      <c r="B507" s="132" t="s">
        <v>770</v>
      </c>
      <c r="C507" s="133">
        <v>262</v>
      </c>
      <c r="D507" s="132" t="s">
        <v>1546</v>
      </c>
      <c r="E507" s="132">
        <v>4.5252999999999997</v>
      </c>
      <c r="F507" s="134">
        <v>1</v>
      </c>
      <c r="G507" s="134">
        <v>1</v>
      </c>
      <c r="H507" s="171">
        <f t="shared" si="28"/>
        <v>4.5252999999999997</v>
      </c>
      <c r="I507" s="174">
        <f t="shared" si="29"/>
        <v>4.5252999999999997</v>
      </c>
      <c r="J507" s="173">
        <f t="shared" si="30"/>
        <v>28160.94</v>
      </c>
      <c r="K507" s="175">
        <f t="shared" si="31"/>
        <v>28160.94</v>
      </c>
      <c r="L507" s="134">
        <v>16.07</v>
      </c>
      <c r="M507" s="132" t="s">
        <v>4</v>
      </c>
      <c r="N507" s="132" t="s">
        <v>737</v>
      </c>
      <c r="O507" s="132" t="s">
        <v>1392</v>
      </c>
    </row>
    <row r="508" spans="1:15" s="131" customFormat="1" x14ac:dyDescent="0.25">
      <c r="A508" s="132"/>
      <c r="B508" s="132" t="s">
        <v>769</v>
      </c>
      <c r="C508" s="133">
        <v>263</v>
      </c>
      <c r="D508" s="132" t="s">
        <v>1547</v>
      </c>
      <c r="E508" s="132">
        <v>0.88770000000000004</v>
      </c>
      <c r="F508" s="134">
        <v>1</v>
      </c>
      <c r="G508" s="134">
        <v>1</v>
      </c>
      <c r="H508" s="171">
        <f t="shared" si="28"/>
        <v>0.88770000000000004</v>
      </c>
      <c r="I508" s="174">
        <f t="shared" si="29"/>
        <v>0.88770000000000004</v>
      </c>
      <c r="J508" s="173">
        <f t="shared" si="30"/>
        <v>5524.16</v>
      </c>
      <c r="K508" s="175">
        <f t="shared" si="31"/>
        <v>5524.16</v>
      </c>
      <c r="L508" s="134">
        <v>2.36</v>
      </c>
      <c r="M508" s="132" t="s">
        <v>4</v>
      </c>
      <c r="N508" s="132" t="s">
        <v>737</v>
      </c>
      <c r="O508" s="132" t="s">
        <v>1392</v>
      </c>
    </row>
    <row r="509" spans="1:15" s="131" customFormat="1" x14ac:dyDescent="0.25">
      <c r="A509" s="132"/>
      <c r="B509" s="132" t="s">
        <v>768</v>
      </c>
      <c r="C509" s="133">
        <v>263</v>
      </c>
      <c r="D509" s="132" t="s">
        <v>1547</v>
      </c>
      <c r="E509" s="132">
        <v>1.1404000000000001</v>
      </c>
      <c r="F509" s="134">
        <v>1</v>
      </c>
      <c r="G509" s="134">
        <v>1</v>
      </c>
      <c r="H509" s="171">
        <f t="shared" si="28"/>
        <v>1.1404000000000001</v>
      </c>
      <c r="I509" s="174">
        <f t="shared" si="29"/>
        <v>1.1404000000000001</v>
      </c>
      <c r="J509" s="173">
        <f t="shared" si="30"/>
        <v>7096.71</v>
      </c>
      <c r="K509" s="175">
        <f t="shared" si="31"/>
        <v>7096.71</v>
      </c>
      <c r="L509" s="134">
        <v>3.63</v>
      </c>
      <c r="M509" s="132" t="s">
        <v>4</v>
      </c>
      <c r="N509" s="132" t="s">
        <v>737</v>
      </c>
      <c r="O509" s="132" t="s">
        <v>1392</v>
      </c>
    </row>
    <row r="510" spans="1:15" s="131" customFormat="1" x14ac:dyDescent="0.25">
      <c r="A510" s="132"/>
      <c r="B510" s="132" t="s">
        <v>767</v>
      </c>
      <c r="C510" s="133">
        <v>263</v>
      </c>
      <c r="D510" s="132" t="s">
        <v>1547</v>
      </c>
      <c r="E510" s="132">
        <v>1.6277999999999999</v>
      </c>
      <c r="F510" s="134">
        <v>1</v>
      </c>
      <c r="G510" s="134">
        <v>1</v>
      </c>
      <c r="H510" s="171">
        <f t="shared" si="28"/>
        <v>1.6277999999999999</v>
      </c>
      <c r="I510" s="174">
        <f t="shared" si="29"/>
        <v>1.6277999999999999</v>
      </c>
      <c r="J510" s="173">
        <f t="shared" si="30"/>
        <v>10129.799999999999</v>
      </c>
      <c r="K510" s="175">
        <f t="shared" si="31"/>
        <v>10129.799999999999</v>
      </c>
      <c r="L510" s="134">
        <v>6.26</v>
      </c>
      <c r="M510" s="132" t="s">
        <v>4</v>
      </c>
      <c r="N510" s="132" t="s">
        <v>737</v>
      </c>
      <c r="O510" s="132" t="s">
        <v>1392</v>
      </c>
    </row>
    <row r="511" spans="1:15" s="131" customFormat="1" x14ac:dyDescent="0.25">
      <c r="A511" s="132"/>
      <c r="B511" s="132" t="s">
        <v>766</v>
      </c>
      <c r="C511" s="133">
        <v>263</v>
      </c>
      <c r="D511" s="132" t="s">
        <v>1547</v>
      </c>
      <c r="E511" s="132">
        <v>3.3746</v>
      </c>
      <c r="F511" s="134">
        <v>1</v>
      </c>
      <c r="G511" s="134">
        <v>1</v>
      </c>
      <c r="H511" s="171">
        <f t="shared" si="28"/>
        <v>3.3746</v>
      </c>
      <c r="I511" s="174">
        <f t="shared" si="29"/>
        <v>3.3746</v>
      </c>
      <c r="J511" s="173">
        <f t="shared" si="30"/>
        <v>21000.14</v>
      </c>
      <c r="K511" s="175">
        <f t="shared" si="31"/>
        <v>21000.14</v>
      </c>
      <c r="L511" s="134">
        <v>12.84</v>
      </c>
      <c r="M511" s="132" t="s">
        <v>4</v>
      </c>
      <c r="N511" s="132" t="s">
        <v>737</v>
      </c>
      <c r="O511" s="132" t="s">
        <v>1392</v>
      </c>
    </row>
    <row r="512" spans="1:15" s="131" customFormat="1" ht="27" x14ac:dyDescent="0.25">
      <c r="A512" s="132"/>
      <c r="B512" s="132" t="s">
        <v>765</v>
      </c>
      <c r="C512" s="133">
        <v>264</v>
      </c>
      <c r="D512" s="132" t="s">
        <v>1548</v>
      </c>
      <c r="E512" s="132">
        <v>1.3640000000000001</v>
      </c>
      <c r="F512" s="134">
        <v>1</v>
      </c>
      <c r="G512" s="134">
        <v>1</v>
      </c>
      <c r="H512" s="171">
        <f t="shared" si="28"/>
        <v>1.3640000000000001</v>
      </c>
      <c r="I512" s="174">
        <f t="shared" si="29"/>
        <v>1.3640000000000001</v>
      </c>
      <c r="J512" s="173">
        <f t="shared" si="30"/>
        <v>8488.17</v>
      </c>
      <c r="K512" s="175">
        <f t="shared" si="31"/>
        <v>8488.17</v>
      </c>
      <c r="L512" s="134">
        <v>4.59</v>
      </c>
      <c r="M512" s="132" t="s">
        <v>4</v>
      </c>
      <c r="N512" s="132" t="s">
        <v>737</v>
      </c>
      <c r="O512" s="132" t="s">
        <v>1392</v>
      </c>
    </row>
    <row r="513" spans="1:15" s="131" customFormat="1" ht="27" x14ac:dyDescent="0.25">
      <c r="A513" s="132"/>
      <c r="B513" s="132" t="s">
        <v>764</v>
      </c>
      <c r="C513" s="133">
        <v>264</v>
      </c>
      <c r="D513" s="132" t="s">
        <v>1548</v>
      </c>
      <c r="E513" s="132">
        <v>1.5359</v>
      </c>
      <c r="F513" s="134">
        <v>1</v>
      </c>
      <c r="G513" s="134">
        <v>1</v>
      </c>
      <c r="H513" s="171">
        <f t="shared" si="28"/>
        <v>1.5359</v>
      </c>
      <c r="I513" s="174">
        <f t="shared" si="29"/>
        <v>1.5359</v>
      </c>
      <c r="J513" s="173">
        <f t="shared" si="30"/>
        <v>9557.91</v>
      </c>
      <c r="K513" s="175">
        <f t="shared" si="31"/>
        <v>9557.91</v>
      </c>
      <c r="L513" s="134">
        <v>5.72</v>
      </c>
      <c r="M513" s="132" t="s">
        <v>4</v>
      </c>
      <c r="N513" s="132" t="s">
        <v>737</v>
      </c>
      <c r="O513" s="132" t="s">
        <v>1392</v>
      </c>
    </row>
    <row r="514" spans="1:15" s="131" customFormat="1" ht="27" x14ac:dyDescent="0.25">
      <c r="A514" s="132"/>
      <c r="B514" s="132" t="s">
        <v>763</v>
      </c>
      <c r="C514" s="133">
        <v>264</v>
      </c>
      <c r="D514" s="132" t="s">
        <v>1548</v>
      </c>
      <c r="E514" s="132">
        <v>2.5529999999999999</v>
      </c>
      <c r="F514" s="134">
        <v>1</v>
      </c>
      <c r="G514" s="134">
        <v>1</v>
      </c>
      <c r="H514" s="171">
        <f t="shared" si="28"/>
        <v>2.5529999999999999</v>
      </c>
      <c r="I514" s="174">
        <f t="shared" si="29"/>
        <v>2.5529999999999999</v>
      </c>
      <c r="J514" s="173">
        <f t="shared" si="30"/>
        <v>15887.32</v>
      </c>
      <c r="K514" s="175">
        <f t="shared" si="31"/>
        <v>15887.32</v>
      </c>
      <c r="L514" s="134">
        <v>10.86</v>
      </c>
      <c r="M514" s="132" t="s">
        <v>4</v>
      </c>
      <c r="N514" s="132" t="s">
        <v>737</v>
      </c>
      <c r="O514" s="132" t="s">
        <v>1392</v>
      </c>
    </row>
    <row r="515" spans="1:15" s="131" customFormat="1" ht="27" x14ac:dyDescent="0.25">
      <c r="A515" s="132"/>
      <c r="B515" s="132" t="s">
        <v>762</v>
      </c>
      <c r="C515" s="133">
        <v>264</v>
      </c>
      <c r="D515" s="132" t="s">
        <v>1548</v>
      </c>
      <c r="E515" s="132">
        <v>6.5094000000000003</v>
      </c>
      <c r="F515" s="134">
        <v>1</v>
      </c>
      <c r="G515" s="134">
        <v>1</v>
      </c>
      <c r="H515" s="171">
        <f t="shared" si="28"/>
        <v>6.5094000000000003</v>
      </c>
      <c r="I515" s="174">
        <f t="shared" si="29"/>
        <v>6.5094000000000003</v>
      </c>
      <c r="J515" s="173">
        <f t="shared" si="30"/>
        <v>40508</v>
      </c>
      <c r="K515" s="175">
        <f t="shared" si="31"/>
        <v>40508</v>
      </c>
      <c r="L515" s="134">
        <v>21.28</v>
      </c>
      <c r="M515" s="132" t="s">
        <v>4</v>
      </c>
      <c r="N515" s="132" t="s">
        <v>737</v>
      </c>
      <c r="O515" s="132" t="s">
        <v>1392</v>
      </c>
    </row>
    <row r="516" spans="1:15" s="131" customFormat="1" ht="27" x14ac:dyDescent="0.25">
      <c r="A516" s="132"/>
      <c r="B516" s="132" t="s">
        <v>761</v>
      </c>
      <c r="C516" s="133">
        <v>279</v>
      </c>
      <c r="D516" s="132" t="s">
        <v>1549</v>
      </c>
      <c r="E516" s="132">
        <v>0.48709999999999998</v>
      </c>
      <c r="F516" s="134">
        <v>1</v>
      </c>
      <c r="G516" s="134">
        <v>1</v>
      </c>
      <c r="H516" s="171">
        <f t="shared" si="28"/>
        <v>0.48709999999999998</v>
      </c>
      <c r="I516" s="174">
        <f t="shared" si="29"/>
        <v>0.48709999999999998</v>
      </c>
      <c r="J516" s="173">
        <f t="shared" si="30"/>
        <v>3031.22</v>
      </c>
      <c r="K516" s="175">
        <f t="shared" si="31"/>
        <v>3031.22</v>
      </c>
      <c r="L516" s="134">
        <v>2.9</v>
      </c>
      <c r="M516" s="132" t="s">
        <v>4</v>
      </c>
      <c r="N516" s="132" t="s">
        <v>737</v>
      </c>
      <c r="O516" s="132" t="s">
        <v>1392</v>
      </c>
    </row>
    <row r="517" spans="1:15" s="131" customFormat="1" ht="27" x14ac:dyDescent="0.25">
      <c r="A517" s="132"/>
      <c r="B517" s="132" t="s">
        <v>760</v>
      </c>
      <c r="C517" s="133">
        <v>279</v>
      </c>
      <c r="D517" s="132" t="s">
        <v>1549</v>
      </c>
      <c r="E517" s="132">
        <v>0.6734</v>
      </c>
      <c r="F517" s="134">
        <v>1</v>
      </c>
      <c r="G517" s="134">
        <v>1</v>
      </c>
      <c r="H517" s="171">
        <f t="shared" si="28"/>
        <v>0.6734</v>
      </c>
      <c r="I517" s="174">
        <f t="shared" si="29"/>
        <v>0.6734</v>
      </c>
      <c r="J517" s="173">
        <f t="shared" si="30"/>
        <v>4190.57</v>
      </c>
      <c r="K517" s="175">
        <f t="shared" si="31"/>
        <v>4190.57</v>
      </c>
      <c r="L517" s="134">
        <v>3.76</v>
      </c>
      <c r="M517" s="132" t="s">
        <v>4</v>
      </c>
      <c r="N517" s="132" t="s">
        <v>737</v>
      </c>
      <c r="O517" s="132" t="s">
        <v>1392</v>
      </c>
    </row>
    <row r="518" spans="1:15" s="131" customFormat="1" ht="27" x14ac:dyDescent="0.25">
      <c r="A518" s="132"/>
      <c r="B518" s="132" t="s">
        <v>759</v>
      </c>
      <c r="C518" s="133">
        <v>279</v>
      </c>
      <c r="D518" s="132" t="s">
        <v>1549</v>
      </c>
      <c r="E518" s="132">
        <v>1.0640000000000001</v>
      </c>
      <c r="F518" s="134">
        <v>1</v>
      </c>
      <c r="G518" s="134">
        <v>1</v>
      </c>
      <c r="H518" s="171">
        <f t="shared" si="28"/>
        <v>1.0640000000000001</v>
      </c>
      <c r="I518" s="174">
        <f t="shared" si="29"/>
        <v>1.0640000000000001</v>
      </c>
      <c r="J518" s="173">
        <f t="shared" si="30"/>
        <v>6621.27</v>
      </c>
      <c r="K518" s="175">
        <f t="shared" si="31"/>
        <v>6621.27</v>
      </c>
      <c r="L518" s="134">
        <v>5.72</v>
      </c>
      <c r="M518" s="132" t="s">
        <v>4</v>
      </c>
      <c r="N518" s="132" t="s">
        <v>737</v>
      </c>
      <c r="O518" s="132" t="s">
        <v>1392</v>
      </c>
    </row>
    <row r="519" spans="1:15" s="131" customFormat="1" ht="27" x14ac:dyDescent="0.25">
      <c r="A519" s="132"/>
      <c r="B519" s="132" t="s">
        <v>758</v>
      </c>
      <c r="C519" s="133">
        <v>279</v>
      </c>
      <c r="D519" s="132" t="s">
        <v>1549</v>
      </c>
      <c r="E519" s="132">
        <v>2.8994</v>
      </c>
      <c r="F519" s="134">
        <v>1</v>
      </c>
      <c r="G519" s="134">
        <v>1</v>
      </c>
      <c r="H519" s="171">
        <f t="shared" si="28"/>
        <v>2.8994</v>
      </c>
      <c r="I519" s="174">
        <f t="shared" si="29"/>
        <v>2.8994</v>
      </c>
      <c r="J519" s="173">
        <f t="shared" si="30"/>
        <v>18042.97</v>
      </c>
      <c r="K519" s="175">
        <f t="shared" si="31"/>
        <v>18042.97</v>
      </c>
      <c r="L519" s="134">
        <v>10.89</v>
      </c>
      <c r="M519" s="132" t="s">
        <v>4</v>
      </c>
      <c r="N519" s="132" t="s">
        <v>737</v>
      </c>
      <c r="O519" s="132" t="s">
        <v>1392</v>
      </c>
    </row>
    <row r="520" spans="1:15" s="131" customFormat="1" x14ac:dyDescent="0.25">
      <c r="A520" s="132"/>
      <c r="B520" s="132" t="s">
        <v>757</v>
      </c>
      <c r="C520" s="133">
        <v>280</v>
      </c>
      <c r="D520" s="132" t="s">
        <v>1550</v>
      </c>
      <c r="E520" s="132">
        <v>0.49930000000000002</v>
      </c>
      <c r="F520" s="134">
        <v>1</v>
      </c>
      <c r="G520" s="134">
        <v>1</v>
      </c>
      <c r="H520" s="171">
        <f t="shared" si="28"/>
        <v>0.49930000000000002</v>
      </c>
      <c r="I520" s="174">
        <f t="shared" si="29"/>
        <v>0.49930000000000002</v>
      </c>
      <c r="J520" s="173">
        <f t="shared" si="30"/>
        <v>3107.14</v>
      </c>
      <c r="K520" s="175">
        <f t="shared" si="31"/>
        <v>3107.14</v>
      </c>
      <c r="L520" s="134">
        <v>2.96</v>
      </c>
      <c r="M520" s="132" t="s">
        <v>4</v>
      </c>
      <c r="N520" s="132" t="s">
        <v>737</v>
      </c>
      <c r="O520" s="132" t="s">
        <v>1392</v>
      </c>
    </row>
    <row r="521" spans="1:15" s="131" customFormat="1" x14ac:dyDescent="0.25">
      <c r="A521" s="132"/>
      <c r="B521" s="132" t="s">
        <v>756</v>
      </c>
      <c r="C521" s="133">
        <v>280</v>
      </c>
      <c r="D521" s="132" t="s">
        <v>1550</v>
      </c>
      <c r="E521" s="132">
        <v>0.64449999999999996</v>
      </c>
      <c r="F521" s="134">
        <v>1</v>
      </c>
      <c r="G521" s="134">
        <v>1</v>
      </c>
      <c r="H521" s="171">
        <f t="shared" si="28"/>
        <v>0.64449999999999996</v>
      </c>
      <c r="I521" s="174">
        <f t="shared" si="29"/>
        <v>0.64449999999999996</v>
      </c>
      <c r="J521" s="173">
        <f t="shared" si="30"/>
        <v>4010.72</v>
      </c>
      <c r="K521" s="175">
        <f t="shared" si="31"/>
        <v>4010.72</v>
      </c>
      <c r="L521" s="134">
        <v>3.55</v>
      </c>
      <c r="M521" s="132" t="s">
        <v>4</v>
      </c>
      <c r="N521" s="132" t="s">
        <v>737</v>
      </c>
      <c r="O521" s="132" t="s">
        <v>1392</v>
      </c>
    </row>
    <row r="522" spans="1:15" s="131" customFormat="1" x14ac:dyDescent="0.25">
      <c r="A522" s="132"/>
      <c r="B522" s="132" t="s">
        <v>755</v>
      </c>
      <c r="C522" s="133">
        <v>280</v>
      </c>
      <c r="D522" s="132" t="s">
        <v>1550</v>
      </c>
      <c r="E522" s="132">
        <v>1.0029999999999999</v>
      </c>
      <c r="F522" s="134">
        <v>1</v>
      </c>
      <c r="G522" s="134">
        <v>1</v>
      </c>
      <c r="H522" s="171">
        <f t="shared" si="28"/>
        <v>1.0029999999999999</v>
      </c>
      <c r="I522" s="174">
        <f t="shared" si="29"/>
        <v>1.0029999999999999</v>
      </c>
      <c r="J522" s="173">
        <f t="shared" si="30"/>
        <v>6241.67</v>
      </c>
      <c r="K522" s="175">
        <f t="shared" si="31"/>
        <v>6241.67</v>
      </c>
      <c r="L522" s="134">
        <v>5.28</v>
      </c>
      <c r="M522" s="132" t="s">
        <v>4</v>
      </c>
      <c r="N522" s="132" t="s">
        <v>737</v>
      </c>
      <c r="O522" s="132" t="s">
        <v>1392</v>
      </c>
    </row>
    <row r="523" spans="1:15" s="131" customFormat="1" x14ac:dyDescent="0.25">
      <c r="A523" s="132"/>
      <c r="B523" s="132" t="s">
        <v>754</v>
      </c>
      <c r="C523" s="133">
        <v>280</v>
      </c>
      <c r="D523" s="132" t="s">
        <v>1550</v>
      </c>
      <c r="E523" s="132">
        <v>2.5743</v>
      </c>
      <c r="F523" s="134">
        <v>1</v>
      </c>
      <c r="G523" s="134">
        <v>1</v>
      </c>
      <c r="H523" s="171">
        <f t="shared" si="28"/>
        <v>2.5743</v>
      </c>
      <c r="I523" s="174">
        <f t="shared" si="29"/>
        <v>2.5743</v>
      </c>
      <c r="J523" s="173">
        <f t="shared" si="30"/>
        <v>16019.87</v>
      </c>
      <c r="K523" s="175">
        <f t="shared" si="31"/>
        <v>16019.87</v>
      </c>
      <c r="L523" s="134">
        <v>10.31</v>
      </c>
      <c r="M523" s="132" t="s">
        <v>4</v>
      </c>
      <c r="N523" s="132" t="s">
        <v>737</v>
      </c>
      <c r="O523" s="132" t="s">
        <v>1392</v>
      </c>
    </row>
    <row r="524" spans="1:15" s="131" customFormat="1" ht="27" x14ac:dyDescent="0.25">
      <c r="A524" s="132"/>
      <c r="B524" s="132" t="s">
        <v>753</v>
      </c>
      <c r="C524" s="133">
        <v>281</v>
      </c>
      <c r="D524" s="132" t="s">
        <v>1551</v>
      </c>
      <c r="E524" s="132">
        <v>0.63800000000000001</v>
      </c>
      <c r="F524" s="134">
        <v>1</v>
      </c>
      <c r="G524" s="134">
        <v>1</v>
      </c>
      <c r="H524" s="171">
        <f t="shared" si="28"/>
        <v>0.63800000000000001</v>
      </c>
      <c r="I524" s="174">
        <f t="shared" si="29"/>
        <v>0.63800000000000001</v>
      </c>
      <c r="J524" s="173">
        <f t="shared" si="30"/>
        <v>3970.27</v>
      </c>
      <c r="K524" s="175">
        <f t="shared" si="31"/>
        <v>3970.27</v>
      </c>
      <c r="L524" s="134">
        <v>3.53</v>
      </c>
      <c r="M524" s="132" t="s">
        <v>4</v>
      </c>
      <c r="N524" s="132" t="s">
        <v>737</v>
      </c>
      <c r="O524" s="132" t="s">
        <v>1392</v>
      </c>
    </row>
    <row r="525" spans="1:15" s="131" customFormat="1" ht="27" x14ac:dyDescent="0.25">
      <c r="A525" s="132"/>
      <c r="B525" s="132" t="s">
        <v>752</v>
      </c>
      <c r="C525" s="133">
        <v>281</v>
      </c>
      <c r="D525" s="132" t="s">
        <v>1551</v>
      </c>
      <c r="E525" s="132">
        <v>0.84640000000000004</v>
      </c>
      <c r="F525" s="134">
        <v>1</v>
      </c>
      <c r="G525" s="134">
        <v>1</v>
      </c>
      <c r="H525" s="171">
        <f t="shared" ref="H525:H588" si="32">ROUND(E525*F525,5)</f>
        <v>0.84640000000000004</v>
      </c>
      <c r="I525" s="174">
        <f t="shared" ref="I525:I588" si="33">ROUND(E525*G525,5)</f>
        <v>0.84640000000000004</v>
      </c>
      <c r="J525" s="173">
        <f t="shared" ref="J525:J588" si="34">ROUND(H525*6223,2)</f>
        <v>5267.15</v>
      </c>
      <c r="K525" s="175">
        <f t="shared" ref="K525:K588" si="35">ROUND(I525*6223,2)</f>
        <v>5267.15</v>
      </c>
      <c r="L525" s="134">
        <v>4.38</v>
      </c>
      <c r="M525" s="132" t="s">
        <v>4</v>
      </c>
      <c r="N525" s="132" t="s">
        <v>737</v>
      </c>
      <c r="O525" s="132" t="s">
        <v>1392</v>
      </c>
    </row>
    <row r="526" spans="1:15" s="131" customFormat="1" ht="27" x14ac:dyDescent="0.25">
      <c r="A526" s="132"/>
      <c r="B526" s="132" t="s">
        <v>751</v>
      </c>
      <c r="C526" s="133">
        <v>281</v>
      </c>
      <c r="D526" s="132" t="s">
        <v>1551</v>
      </c>
      <c r="E526" s="132">
        <v>1.2170000000000001</v>
      </c>
      <c r="F526" s="134">
        <v>1</v>
      </c>
      <c r="G526" s="134">
        <v>1</v>
      </c>
      <c r="H526" s="171">
        <f t="shared" si="32"/>
        <v>1.2170000000000001</v>
      </c>
      <c r="I526" s="174">
        <f t="shared" si="33"/>
        <v>1.2170000000000001</v>
      </c>
      <c r="J526" s="173">
        <f t="shared" si="34"/>
        <v>7573.39</v>
      </c>
      <c r="K526" s="175">
        <f t="shared" si="35"/>
        <v>7573.39</v>
      </c>
      <c r="L526" s="134">
        <v>6.28</v>
      </c>
      <c r="M526" s="132" t="s">
        <v>4</v>
      </c>
      <c r="N526" s="132" t="s">
        <v>737</v>
      </c>
      <c r="O526" s="132" t="s">
        <v>1392</v>
      </c>
    </row>
    <row r="527" spans="1:15" s="131" customFormat="1" ht="27" x14ac:dyDescent="0.25">
      <c r="A527" s="132"/>
      <c r="B527" s="132" t="s">
        <v>750</v>
      </c>
      <c r="C527" s="133">
        <v>281</v>
      </c>
      <c r="D527" s="132" t="s">
        <v>1551</v>
      </c>
      <c r="E527" s="132">
        <v>2.2027999999999999</v>
      </c>
      <c r="F527" s="134">
        <v>1</v>
      </c>
      <c r="G527" s="134">
        <v>1</v>
      </c>
      <c r="H527" s="171">
        <f t="shared" si="32"/>
        <v>2.2027999999999999</v>
      </c>
      <c r="I527" s="174">
        <f t="shared" si="33"/>
        <v>2.2027999999999999</v>
      </c>
      <c r="J527" s="173">
        <f t="shared" si="34"/>
        <v>13708.02</v>
      </c>
      <c r="K527" s="175">
        <f t="shared" si="35"/>
        <v>13708.02</v>
      </c>
      <c r="L527" s="134">
        <v>9.6300000000000008</v>
      </c>
      <c r="M527" s="132" t="s">
        <v>4</v>
      </c>
      <c r="N527" s="132" t="s">
        <v>737</v>
      </c>
      <c r="O527" s="132" t="s">
        <v>1392</v>
      </c>
    </row>
    <row r="528" spans="1:15" s="131" customFormat="1" x14ac:dyDescent="0.25">
      <c r="A528" s="132"/>
      <c r="B528" s="132" t="s">
        <v>749</v>
      </c>
      <c r="C528" s="133">
        <v>282</v>
      </c>
      <c r="D528" s="132" t="s">
        <v>1552</v>
      </c>
      <c r="E528" s="132">
        <v>0.54949999999999999</v>
      </c>
      <c r="F528" s="134">
        <v>1</v>
      </c>
      <c r="G528" s="134">
        <v>1</v>
      </c>
      <c r="H528" s="171">
        <f t="shared" si="32"/>
        <v>0.54949999999999999</v>
      </c>
      <c r="I528" s="174">
        <f t="shared" si="33"/>
        <v>0.54949999999999999</v>
      </c>
      <c r="J528" s="173">
        <f t="shared" si="34"/>
        <v>3419.54</v>
      </c>
      <c r="K528" s="175">
        <f t="shared" si="35"/>
        <v>3419.54</v>
      </c>
      <c r="L528" s="134">
        <v>3.25</v>
      </c>
      <c r="M528" s="132" t="s">
        <v>4</v>
      </c>
      <c r="N528" s="132" t="s">
        <v>737</v>
      </c>
      <c r="O528" s="132" t="s">
        <v>1392</v>
      </c>
    </row>
    <row r="529" spans="1:15" s="131" customFormat="1" x14ac:dyDescent="0.25">
      <c r="A529" s="132"/>
      <c r="B529" s="132" t="s">
        <v>748</v>
      </c>
      <c r="C529" s="133">
        <v>282</v>
      </c>
      <c r="D529" s="132" t="s">
        <v>1552</v>
      </c>
      <c r="E529" s="132">
        <v>0.69640000000000002</v>
      </c>
      <c r="F529" s="134">
        <v>1</v>
      </c>
      <c r="G529" s="134">
        <v>1</v>
      </c>
      <c r="H529" s="171">
        <f t="shared" si="32"/>
        <v>0.69640000000000002</v>
      </c>
      <c r="I529" s="174">
        <f t="shared" si="33"/>
        <v>0.69640000000000002</v>
      </c>
      <c r="J529" s="173">
        <f t="shared" si="34"/>
        <v>4333.7</v>
      </c>
      <c r="K529" s="175">
        <f t="shared" si="35"/>
        <v>4333.7</v>
      </c>
      <c r="L529" s="134">
        <v>4.0999999999999996</v>
      </c>
      <c r="M529" s="132" t="s">
        <v>4</v>
      </c>
      <c r="N529" s="132" t="s">
        <v>737</v>
      </c>
      <c r="O529" s="132" t="s">
        <v>1392</v>
      </c>
    </row>
    <row r="530" spans="1:15" s="131" customFormat="1" x14ac:dyDescent="0.25">
      <c r="A530" s="132"/>
      <c r="B530" s="132" t="s">
        <v>747</v>
      </c>
      <c r="C530" s="133">
        <v>282</v>
      </c>
      <c r="D530" s="132" t="s">
        <v>1552</v>
      </c>
      <c r="E530" s="132">
        <v>1.0887</v>
      </c>
      <c r="F530" s="134">
        <v>1</v>
      </c>
      <c r="G530" s="134">
        <v>1</v>
      </c>
      <c r="H530" s="171">
        <f t="shared" si="32"/>
        <v>1.0887</v>
      </c>
      <c r="I530" s="174">
        <f t="shared" si="33"/>
        <v>1.0887</v>
      </c>
      <c r="J530" s="173">
        <f t="shared" si="34"/>
        <v>6774.98</v>
      </c>
      <c r="K530" s="175">
        <f t="shared" si="35"/>
        <v>6774.98</v>
      </c>
      <c r="L530" s="134">
        <v>6.15</v>
      </c>
      <c r="M530" s="132" t="s">
        <v>4</v>
      </c>
      <c r="N530" s="132" t="s">
        <v>737</v>
      </c>
      <c r="O530" s="132" t="s">
        <v>1392</v>
      </c>
    </row>
    <row r="531" spans="1:15" s="131" customFormat="1" x14ac:dyDescent="0.25">
      <c r="A531" s="132"/>
      <c r="B531" s="132" t="s">
        <v>746</v>
      </c>
      <c r="C531" s="133">
        <v>282</v>
      </c>
      <c r="D531" s="132" t="s">
        <v>1552</v>
      </c>
      <c r="E531" s="132">
        <v>2.9056000000000002</v>
      </c>
      <c r="F531" s="134">
        <v>1</v>
      </c>
      <c r="G531" s="134">
        <v>1</v>
      </c>
      <c r="H531" s="171">
        <f t="shared" si="32"/>
        <v>2.9056000000000002</v>
      </c>
      <c r="I531" s="174">
        <f t="shared" si="33"/>
        <v>2.9056000000000002</v>
      </c>
      <c r="J531" s="173">
        <f t="shared" si="34"/>
        <v>18081.55</v>
      </c>
      <c r="K531" s="175">
        <f t="shared" si="35"/>
        <v>18081.55</v>
      </c>
      <c r="L531" s="134">
        <v>12.32</v>
      </c>
      <c r="M531" s="132" t="s">
        <v>4</v>
      </c>
      <c r="N531" s="132" t="s">
        <v>737</v>
      </c>
      <c r="O531" s="132" t="s">
        <v>1392</v>
      </c>
    </row>
    <row r="532" spans="1:15" s="131" customFormat="1" x14ac:dyDescent="0.25">
      <c r="A532" s="132"/>
      <c r="B532" s="132" t="s">
        <v>745</v>
      </c>
      <c r="C532" s="133">
        <v>283</v>
      </c>
      <c r="D532" s="132" t="s">
        <v>1553</v>
      </c>
      <c r="E532" s="132">
        <v>0.44600000000000001</v>
      </c>
      <c r="F532" s="134">
        <v>1</v>
      </c>
      <c r="G532" s="134">
        <v>1</v>
      </c>
      <c r="H532" s="171">
        <f t="shared" si="32"/>
        <v>0.44600000000000001</v>
      </c>
      <c r="I532" s="174">
        <f t="shared" si="33"/>
        <v>0.44600000000000001</v>
      </c>
      <c r="J532" s="173">
        <f t="shared" si="34"/>
        <v>2775.46</v>
      </c>
      <c r="K532" s="175">
        <f t="shared" si="35"/>
        <v>2775.46</v>
      </c>
      <c r="L532" s="134">
        <v>2.66</v>
      </c>
      <c r="M532" s="132" t="s">
        <v>4</v>
      </c>
      <c r="N532" s="132" t="s">
        <v>737</v>
      </c>
      <c r="O532" s="132" t="s">
        <v>1392</v>
      </c>
    </row>
    <row r="533" spans="1:15" s="131" customFormat="1" x14ac:dyDescent="0.25">
      <c r="A533" s="132"/>
      <c r="B533" s="132" t="s">
        <v>744</v>
      </c>
      <c r="C533" s="133">
        <v>283</v>
      </c>
      <c r="D533" s="132" t="s">
        <v>1553</v>
      </c>
      <c r="E533" s="132">
        <v>0.66669999999999996</v>
      </c>
      <c r="F533" s="134">
        <v>1</v>
      </c>
      <c r="G533" s="134">
        <v>1</v>
      </c>
      <c r="H533" s="171">
        <f t="shared" si="32"/>
        <v>0.66669999999999996</v>
      </c>
      <c r="I533" s="174">
        <f t="shared" si="33"/>
        <v>0.66669999999999996</v>
      </c>
      <c r="J533" s="173">
        <f t="shared" si="34"/>
        <v>4148.87</v>
      </c>
      <c r="K533" s="175">
        <f t="shared" si="35"/>
        <v>4148.87</v>
      </c>
      <c r="L533" s="134">
        <v>3.47</v>
      </c>
      <c r="M533" s="132" t="s">
        <v>4</v>
      </c>
      <c r="N533" s="132" t="s">
        <v>737</v>
      </c>
      <c r="O533" s="132" t="s">
        <v>1392</v>
      </c>
    </row>
    <row r="534" spans="1:15" s="131" customFormat="1" x14ac:dyDescent="0.25">
      <c r="A534" s="132"/>
      <c r="B534" s="132" t="s">
        <v>743</v>
      </c>
      <c r="C534" s="133">
        <v>283</v>
      </c>
      <c r="D534" s="132" t="s">
        <v>1553</v>
      </c>
      <c r="E534" s="132">
        <v>0.95750000000000002</v>
      </c>
      <c r="F534" s="134">
        <v>1</v>
      </c>
      <c r="G534" s="134">
        <v>1</v>
      </c>
      <c r="H534" s="171">
        <f t="shared" si="32"/>
        <v>0.95750000000000002</v>
      </c>
      <c r="I534" s="174">
        <f t="shared" si="33"/>
        <v>0.95750000000000002</v>
      </c>
      <c r="J534" s="173">
        <f t="shared" si="34"/>
        <v>5958.52</v>
      </c>
      <c r="K534" s="175">
        <f t="shared" si="35"/>
        <v>5958.52</v>
      </c>
      <c r="L534" s="134">
        <v>4.99</v>
      </c>
      <c r="M534" s="132" t="s">
        <v>4</v>
      </c>
      <c r="N534" s="132" t="s">
        <v>737</v>
      </c>
      <c r="O534" s="132" t="s">
        <v>1392</v>
      </c>
    </row>
    <row r="535" spans="1:15" s="131" customFormat="1" x14ac:dyDescent="0.25">
      <c r="A535" s="132"/>
      <c r="B535" s="132" t="s">
        <v>742</v>
      </c>
      <c r="C535" s="133">
        <v>283</v>
      </c>
      <c r="D535" s="132" t="s">
        <v>1553</v>
      </c>
      <c r="E535" s="132">
        <v>2.238</v>
      </c>
      <c r="F535" s="134">
        <v>1</v>
      </c>
      <c r="G535" s="134">
        <v>1</v>
      </c>
      <c r="H535" s="171">
        <f t="shared" si="32"/>
        <v>2.238</v>
      </c>
      <c r="I535" s="174">
        <f t="shared" si="33"/>
        <v>2.238</v>
      </c>
      <c r="J535" s="173">
        <f t="shared" si="34"/>
        <v>13927.07</v>
      </c>
      <c r="K535" s="175">
        <f t="shared" si="35"/>
        <v>13927.07</v>
      </c>
      <c r="L535" s="134">
        <v>9.32</v>
      </c>
      <c r="M535" s="132" t="s">
        <v>4</v>
      </c>
      <c r="N535" s="132" t="s">
        <v>737</v>
      </c>
      <c r="O535" s="132" t="s">
        <v>1392</v>
      </c>
    </row>
    <row r="536" spans="1:15" s="131" customFormat="1" x14ac:dyDescent="0.25">
      <c r="A536" s="132"/>
      <c r="B536" s="132" t="s">
        <v>741</v>
      </c>
      <c r="C536" s="133">
        <v>284</v>
      </c>
      <c r="D536" s="132" t="s">
        <v>1554</v>
      </c>
      <c r="E536" s="132">
        <v>0.54039999999999999</v>
      </c>
      <c r="F536" s="134">
        <v>1</v>
      </c>
      <c r="G536" s="134">
        <v>1</v>
      </c>
      <c r="H536" s="171">
        <f t="shared" si="32"/>
        <v>0.54039999999999999</v>
      </c>
      <c r="I536" s="174">
        <f t="shared" si="33"/>
        <v>0.54039999999999999</v>
      </c>
      <c r="J536" s="173">
        <f t="shared" si="34"/>
        <v>3362.91</v>
      </c>
      <c r="K536" s="175">
        <f t="shared" si="35"/>
        <v>3362.91</v>
      </c>
      <c r="L536" s="134">
        <v>2.38</v>
      </c>
      <c r="M536" s="132" t="s">
        <v>4</v>
      </c>
      <c r="N536" s="132" t="s">
        <v>737</v>
      </c>
      <c r="O536" s="132" t="s">
        <v>1392</v>
      </c>
    </row>
    <row r="537" spans="1:15" s="131" customFormat="1" x14ac:dyDescent="0.25">
      <c r="A537" s="132"/>
      <c r="B537" s="132" t="s">
        <v>740</v>
      </c>
      <c r="C537" s="133">
        <v>284</v>
      </c>
      <c r="D537" s="132" t="s">
        <v>1554</v>
      </c>
      <c r="E537" s="132">
        <v>0.74390000000000001</v>
      </c>
      <c r="F537" s="134">
        <v>1</v>
      </c>
      <c r="G537" s="134">
        <v>1</v>
      </c>
      <c r="H537" s="171">
        <f t="shared" si="32"/>
        <v>0.74390000000000001</v>
      </c>
      <c r="I537" s="174">
        <f t="shared" si="33"/>
        <v>0.74390000000000001</v>
      </c>
      <c r="J537" s="173">
        <f t="shared" si="34"/>
        <v>4629.29</v>
      </c>
      <c r="K537" s="175">
        <f t="shared" si="35"/>
        <v>4629.29</v>
      </c>
      <c r="L537" s="134">
        <v>3.48</v>
      </c>
      <c r="M537" s="132" t="s">
        <v>4</v>
      </c>
      <c r="N537" s="132" t="s">
        <v>737</v>
      </c>
      <c r="O537" s="132" t="s">
        <v>1392</v>
      </c>
    </row>
    <row r="538" spans="1:15" s="131" customFormat="1" x14ac:dyDescent="0.25">
      <c r="A538" s="132"/>
      <c r="B538" s="132" t="s">
        <v>739</v>
      </c>
      <c r="C538" s="133">
        <v>284</v>
      </c>
      <c r="D538" s="132" t="s">
        <v>1554</v>
      </c>
      <c r="E538" s="132">
        <v>1.0638000000000001</v>
      </c>
      <c r="F538" s="134">
        <v>1</v>
      </c>
      <c r="G538" s="134">
        <v>1</v>
      </c>
      <c r="H538" s="171">
        <f t="shared" si="32"/>
        <v>1.0638000000000001</v>
      </c>
      <c r="I538" s="174">
        <f t="shared" si="33"/>
        <v>1.0638000000000001</v>
      </c>
      <c r="J538" s="173">
        <f t="shared" si="34"/>
        <v>6620.03</v>
      </c>
      <c r="K538" s="175">
        <f t="shared" si="35"/>
        <v>6620.03</v>
      </c>
      <c r="L538" s="134">
        <v>5.27</v>
      </c>
      <c r="M538" s="132" t="s">
        <v>4</v>
      </c>
      <c r="N538" s="132" t="s">
        <v>737</v>
      </c>
      <c r="O538" s="132" t="s">
        <v>1392</v>
      </c>
    </row>
    <row r="539" spans="1:15" s="131" customFormat="1" x14ac:dyDescent="0.25">
      <c r="A539" s="132"/>
      <c r="B539" s="132" t="s">
        <v>738</v>
      </c>
      <c r="C539" s="133">
        <v>284</v>
      </c>
      <c r="D539" s="132" t="s">
        <v>1554</v>
      </c>
      <c r="E539" s="132">
        <v>2.141</v>
      </c>
      <c r="F539" s="134">
        <v>1</v>
      </c>
      <c r="G539" s="134">
        <v>1</v>
      </c>
      <c r="H539" s="171">
        <f t="shared" si="32"/>
        <v>2.141</v>
      </c>
      <c r="I539" s="174">
        <f t="shared" si="33"/>
        <v>2.141</v>
      </c>
      <c r="J539" s="173">
        <f t="shared" si="34"/>
        <v>13323.44</v>
      </c>
      <c r="K539" s="175">
        <f t="shared" si="35"/>
        <v>13323.44</v>
      </c>
      <c r="L539" s="134">
        <v>9.48</v>
      </c>
      <c r="M539" s="132" t="s">
        <v>4</v>
      </c>
      <c r="N539" s="132" t="s">
        <v>737</v>
      </c>
      <c r="O539" s="132" t="s">
        <v>1392</v>
      </c>
    </row>
    <row r="540" spans="1:15" s="131" customFormat="1" x14ac:dyDescent="0.25">
      <c r="A540" s="132"/>
      <c r="B540" s="132" t="s">
        <v>736</v>
      </c>
      <c r="C540" s="133">
        <v>301</v>
      </c>
      <c r="D540" s="132" t="s">
        <v>1555</v>
      </c>
      <c r="E540" s="132">
        <v>1.5528</v>
      </c>
      <c r="F540" s="134">
        <v>1</v>
      </c>
      <c r="G540" s="134">
        <v>1</v>
      </c>
      <c r="H540" s="171">
        <f t="shared" si="32"/>
        <v>1.5528</v>
      </c>
      <c r="I540" s="174">
        <f t="shared" si="33"/>
        <v>1.5528</v>
      </c>
      <c r="J540" s="173">
        <f t="shared" si="34"/>
        <v>9663.07</v>
      </c>
      <c r="K540" s="175">
        <f t="shared" si="35"/>
        <v>9663.07</v>
      </c>
      <c r="L540" s="134">
        <v>3.78</v>
      </c>
      <c r="M540" s="132" t="s">
        <v>4</v>
      </c>
      <c r="N540" s="132" t="s">
        <v>3</v>
      </c>
      <c r="O540" s="132" t="s">
        <v>1392</v>
      </c>
    </row>
    <row r="541" spans="1:15" s="131" customFormat="1" x14ac:dyDescent="0.25">
      <c r="A541" s="132"/>
      <c r="B541" s="132" t="s">
        <v>735</v>
      </c>
      <c r="C541" s="133">
        <v>301</v>
      </c>
      <c r="D541" s="132" t="s">
        <v>1555</v>
      </c>
      <c r="E541" s="132">
        <v>1.706</v>
      </c>
      <c r="F541" s="134">
        <v>1</v>
      </c>
      <c r="G541" s="134">
        <v>1</v>
      </c>
      <c r="H541" s="171">
        <f t="shared" si="32"/>
        <v>1.706</v>
      </c>
      <c r="I541" s="174">
        <f t="shared" si="33"/>
        <v>1.706</v>
      </c>
      <c r="J541" s="173">
        <f t="shared" si="34"/>
        <v>10616.44</v>
      </c>
      <c r="K541" s="175">
        <f t="shared" si="35"/>
        <v>10616.44</v>
      </c>
      <c r="L541" s="134">
        <v>4.1399999999999997</v>
      </c>
      <c r="M541" s="132" t="s">
        <v>4</v>
      </c>
      <c r="N541" s="132" t="s">
        <v>3</v>
      </c>
      <c r="O541" s="132" t="s">
        <v>1392</v>
      </c>
    </row>
    <row r="542" spans="1:15" s="131" customFormat="1" x14ac:dyDescent="0.25">
      <c r="A542" s="132"/>
      <c r="B542" s="132" t="s">
        <v>734</v>
      </c>
      <c r="C542" s="133">
        <v>301</v>
      </c>
      <c r="D542" s="132" t="s">
        <v>1555</v>
      </c>
      <c r="E542" s="132">
        <v>2.1999</v>
      </c>
      <c r="F542" s="134">
        <v>1</v>
      </c>
      <c r="G542" s="134">
        <v>1</v>
      </c>
      <c r="H542" s="171">
        <f t="shared" si="32"/>
        <v>2.1999</v>
      </c>
      <c r="I542" s="174">
        <f t="shared" si="33"/>
        <v>2.1999</v>
      </c>
      <c r="J542" s="173">
        <f t="shared" si="34"/>
        <v>13689.98</v>
      </c>
      <c r="K542" s="175">
        <f t="shared" si="35"/>
        <v>13689.98</v>
      </c>
      <c r="L542" s="134">
        <v>5.35</v>
      </c>
      <c r="M542" s="132" t="s">
        <v>4</v>
      </c>
      <c r="N542" s="132" t="s">
        <v>3</v>
      </c>
      <c r="O542" s="132" t="s">
        <v>1392</v>
      </c>
    </row>
    <row r="543" spans="1:15" s="131" customFormat="1" x14ac:dyDescent="0.25">
      <c r="A543" s="132"/>
      <c r="B543" s="132" t="s">
        <v>733</v>
      </c>
      <c r="C543" s="133">
        <v>301</v>
      </c>
      <c r="D543" s="132" t="s">
        <v>1555</v>
      </c>
      <c r="E543" s="132">
        <v>3.5956000000000001</v>
      </c>
      <c r="F543" s="134">
        <v>1</v>
      </c>
      <c r="G543" s="134">
        <v>1</v>
      </c>
      <c r="H543" s="171">
        <f t="shared" si="32"/>
        <v>3.5956000000000001</v>
      </c>
      <c r="I543" s="174">
        <f t="shared" si="33"/>
        <v>3.5956000000000001</v>
      </c>
      <c r="J543" s="173">
        <f t="shared" si="34"/>
        <v>22375.42</v>
      </c>
      <c r="K543" s="175">
        <f t="shared" si="35"/>
        <v>22375.42</v>
      </c>
      <c r="L543" s="134">
        <v>12.23</v>
      </c>
      <c r="M543" s="132" t="s">
        <v>4</v>
      </c>
      <c r="N543" s="132" t="s">
        <v>3</v>
      </c>
      <c r="O543" s="132" t="s">
        <v>1392</v>
      </c>
    </row>
    <row r="544" spans="1:15" s="131" customFormat="1" x14ac:dyDescent="0.25">
      <c r="A544" s="132"/>
      <c r="B544" s="132" t="s">
        <v>732</v>
      </c>
      <c r="C544" s="133">
        <v>302</v>
      </c>
      <c r="D544" s="132" t="s">
        <v>1556</v>
      </c>
      <c r="E544" s="132">
        <v>1.4926999999999999</v>
      </c>
      <c r="F544" s="134">
        <v>1</v>
      </c>
      <c r="G544" s="134">
        <v>1</v>
      </c>
      <c r="H544" s="171">
        <f t="shared" si="32"/>
        <v>1.4926999999999999</v>
      </c>
      <c r="I544" s="174">
        <f t="shared" si="33"/>
        <v>1.4926999999999999</v>
      </c>
      <c r="J544" s="173">
        <f t="shared" si="34"/>
        <v>9289.07</v>
      </c>
      <c r="K544" s="175">
        <f t="shared" si="35"/>
        <v>9289.07</v>
      </c>
      <c r="L544" s="134">
        <v>3.08</v>
      </c>
      <c r="M544" s="132" t="s">
        <v>4</v>
      </c>
      <c r="N544" s="132" t="s">
        <v>3</v>
      </c>
      <c r="O544" s="132" t="s">
        <v>1392</v>
      </c>
    </row>
    <row r="545" spans="1:15" s="131" customFormat="1" x14ac:dyDescent="0.25">
      <c r="A545" s="132"/>
      <c r="B545" s="132" t="s">
        <v>731</v>
      </c>
      <c r="C545" s="133">
        <v>302</v>
      </c>
      <c r="D545" s="132" t="s">
        <v>1556</v>
      </c>
      <c r="E545" s="132">
        <v>1.6446000000000001</v>
      </c>
      <c r="F545" s="134">
        <v>1</v>
      </c>
      <c r="G545" s="134">
        <v>1</v>
      </c>
      <c r="H545" s="171">
        <f t="shared" si="32"/>
        <v>1.6446000000000001</v>
      </c>
      <c r="I545" s="174">
        <f t="shared" si="33"/>
        <v>1.6446000000000001</v>
      </c>
      <c r="J545" s="173">
        <f t="shared" si="34"/>
        <v>10234.35</v>
      </c>
      <c r="K545" s="175">
        <f t="shared" si="35"/>
        <v>10234.35</v>
      </c>
      <c r="L545" s="134">
        <v>3.48</v>
      </c>
      <c r="M545" s="132" t="s">
        <v>4</v>
      </c>
      <c r="N545" s="132" t="s">
        <v>3</v>
      </c>
      <c r="O545" s="132" t="s">
        <v>1392</v>
      </c>
    </row>
    <row r="546" spans="1:15" s="131" customFormat="1" x14ac:dyDescent="0.25">
      <c r="A546" s="132"/>
      <c r="B546" s="132" t="s">
        <v>730</v>
      </c>
      <c r="C546" s="133">
        <v>302</v>
      </c>
      <c r="D546" s="132" t="s">
        <v>1556</v>
      </c>
      <c r="E546" s="132">
        <v>2.0209999999999999</v>
      </c>
      <c r="F546" s="134">
        <v>1</v>
      </c>
      <c r="G546" s="134">
        <v>1</v>
      </c>
      <c r="H546" s="171">
        <f t="shared" si="32"/>
        <v>2.0209999999999999</v>
      </c>
      <c r="I546" s="174">
        <f t="shared" si="33"/>
        <v>2.0209999999999999</v>
      </c>
      <c r="J546" s="173">
        <f t="shared" si="34"/>
        <v>12576.68</v>
      </c>
      <c r="K546" s="175">
        <f t="shared" si="35"/>
        <v>12576.68</v>
      </c>
      <c r="L546" s="134">
        <v>5.0199999999999996</v>
      </c>
      <c r="M546" s="132" t="s">
        <v>4</v>
      </c>
      <c r="N546" s="132" t="s">
        <v>3</v>
      </c>
      <c r="O546" s="132" t="s">
        <v>1392</v>
      </c>
    </row>
    <row r="547" spans="1:15" s="131" customFormat="1" x14ac:dyDescent="0.25">
      <c r="A547" s="132"/>
      <c r="B547" s="132" t="s">
        <v>729</v>
      </c>
      <c r="C547" s="133">
        <v>302</v>
      </c>
      <c r="D547" s="132" t="s">
        <v>1556</v>
      </c>
      <c r="E547" s="132">
        <v>4.0309999999999997</v>
      </c>
      <c r="F547" s="134">
        <v>1</v>
      </c>
      <c r="G547" s="134">
        <v>1</v>
      </c>
      <c r="H547" s="171">
        <f t="shared" si="32"/>
        <v>4.0309999999999997</v>
      </c>
      <c r="I547" s="174">
        <f t="shared" si="33"/>
        <v>4.0309999999999997</v>
      </c>
      <c r="J547" s="173">
        <f t="shared" si="34"/>
        <v>25084.91</v>
      </c>
      <c r="K547" s="175">
        <f t="shared" si="35"/>
        <v>25084.91</v>
      </c>
      <c r="L547" s="134">
        <v>11.12</v>
      </c>
      <c r="M547" s="132" t="s">
        <v>4</v>
      </c>
      <c r="N547" s="132" t="s">
        <v>3</v>
      </c>
      <c r="O547" s="132" t="s">
        <v>1392</v>
      </c>
    </row>
    <row r="548" spans="1:15" s="131" customFormat="1" ht="27" x14ac:dyDescent="0.25">
      <c r="A548" s="132"/>
      <c r="B548" s="132" t="s">
        <v>728</v>
      </c>
      <c r="C548" s="133">
        <v>303</v>
      </c>
      <c r="D548" s="132" t="s">
        <v>1557</v>
      </c>
      <c r="E548" s="132">
        <v>4.5829000000000004</v>
      </c>
      <c r="F548" s="134">
        <v>1</v>
      </c>
      <c r="G548" s="134">
        <v>1</v>
      </c>
      <c r="H548" s="171">
        <f t="shared" si="32"/>
        <v>4.5829000000000004</v>
      </c>
      <c r="I548" s="174">
        <f t="shared" si="33"/>
        <v>4.5829000000000004</v>
      </c>
      <c r="J548" s="173">
        <f t="shared" si="34"/>
        <v>28519.39</v>
      </c>
      <c r="K548" s="175">
        <f t="shared" si="35"/>
        <v>28519.39</v>
      </c>
      <c r="L548" s="134">
        <v>4.5199999999999996</v>
      </c>
      <c r="M548" s="132" t="s">
        <v>4</v>
      </c>
      <c r="N548" s="132" t="s">
        <v>3</v>
      </c>
      <c r="O548" s="132" t="s">
        <v>1392</v>
      </c>
    </row>
    <row r="549" spans="1:15" s="131" customFormat="1" ht="27" x14ac:dyDescent="0.25">
      <c r="A549" s="132"/>
      <c r="B549" s="132" t="s">
        <v>727</v>
      </c>
      <c r="C549" s="133">
        <v>303</v>
      </c>
      <c r="D549" s="132" t="s">
        <v>1557</v>
      </c>
      <c r="E549" s="132">
        <v>5.2721999999999998</v>
      </c>
      <c r="F549" s="134">
        <v>1</v>
      </c>
      <c r="G549" s="134">
        <v>1</v>
      </c>
      <c r="H549" s="171">
        <f t="shared" si="32"/>
        <v>5.2721999999999998</v>
      </c>
      <c r="I549" s="174">
        <f t="shared" si="33"/>
        <v>5.2721999999999998</v>
      </c>
      <c r="J549" s="173">
        <f t="shared" si="34"/>
        <v>32808.9</v>
      </c>
      <c r="K549" s="175">
        <f t="shared" si="35"/>
        <v>32808.9</v>
      </c>
      <c r="L549" s="134">
        <v>5.44</v>
      </c>
      <c r="M549" s="132" t="s">
        <v>4</v>
      </c>
      <c r="N549" s="132" t="s">
        <v>3</v>
      </c>
      <c r="O549" s="132" t="s">
        <v>1392</v>
      </c>
    </row>
    <row r="550" spans="1:15" s="131" customFormat="1" ht="27" x14ac:dyDescent="0.25">
      <c r="A550" s="132"/>
      <c r="B550" s="132" t="s">
        <v>726</v>
      </c>
      <c r="C550" s="133">
        <v>303</v>
      </c>
      <c r="D550" s="132" t="s">
        <v>1557</v>
      </c>
      <c r="E550" s="132">
        <v>7.7641</v>
      </c>
      <c r="F550" s="134">
        <v>1</v>
      </c>
      <c r="G550" s="134">
        <v>1</v>
      </c>
      <c r="H550" s="171">
        <f t="shared" si="32"/>
        <v>7.7641</v>
      </c>
      <c r="I550" s="174">
        <f t="shared" si="33"/>
        <v>7.7641</v>
      </c>
      <c r="J550" s="173">
        <f t="shared" si="34"/>
        <v>48315.99</v>
      </c>
      <c r="K550" s="175">
        <f t="shared" si="35"/>
        <v>48315.99</v>
      </c>
      <c r="L550" s="134">
        <v>8.26</v>
      </c>
      <c r="M550" s="132" t="s">
        <v>4</v>
      </c>
      <c r="N550" s="132" t="s">
        <v>3</v>
      </c>
      <c r="O550" s="132" t="s">
        <v>1392</v>
      </c>
    </row>
    <row r="551" spans="1:15" s="131" customFormat="1" ht="27" x14ac:dyDescent="0.25">
      <c r="A551" s="132"/>
      <c r="B551" s="132" t="s">
        <v>725</v>
      </c>
      <c r="C551" s="133">
        <v>303</v>
      </c>
      <c r="D551" s="132" t="s">
        <v>1557</v>
      </c>
      <c r="E551" s="132">
        <v>11.0358</v>
      </c>
      <c r="F551" s="134">
        <v>1</v>
      </c>
      <c r="G551" s="134">
        <v>1</v>
      </c>
      <c r="H551" s="171">
        <f t="shared" si="32"/>
        <v>11.0358</v>
      </c>
      <c r="I551" s="174">
        <f t="shared" si="33"/>
        <v>11.0358</v>
      </c>
      <c r="J551" s="173">
        <f t="shared" si="34"/>
        <v>68675.78</v>
      </c>
      <c r="K551" s="175">
        <f t="shared" si="35"/>
        <v>68675.78</v>
      </c>
      <c r="L551" s="134">
        <v>16.88</v>
      </c>
      <c r="M551" s="132" t="s">
        <v>4</v>
      </c>
      <c r="N551" s="132" t="s">
        <v>3</v>
      </c>
      <c r="O551" s="132" t="s">
        <v>1392</v>
      </c>
    </row>
    <row r="552" spans="1:15" s="131" customFormat="1" ht="27" x14ac:dyDescent="0.25">
      <c r="A552" s="132"/>
      <c r="B552" s="132" t="s">
        <v>724</v>
      </c>
      <c r="C552" s="133">
        <v>304</v>
      </c>
      <c r="D552" s="132" t="s">
        <v>1558</v>
      </c>
      <c r="E552" s="132">
        <v>2.7974000000000001</v>
      </c>
      <c r="F552" s="134">
        <v>1</v>
      </c>
      <c r="G552" s="134">
        <v>1</v>
      </c>
      <c r="H552" s="171">
        <f t="shared" si="32"/>
        <v>2.7974000000000001</v>
      </c>
      <c r="I552" s="174">
        <f t="shared" si="33"/>
        <v>2.7974000000000001</v>
      </c>
      <c r="J552" s="173">
        <f t="shared" si="34"/>
        <v>17408.22</v>
      </c>
      <c r="K552" s="175">
        <f t="shared" si="35"/>
        <v>17408.22</v>
      </c>
      <c r="L552" s="134">
        <v>3.09</v>
      </c>
      <c r="M552" s="132" t="s">
        <v>4</v>
      </c>
      <c r="N552" s="132" t="s">
        <v>3</v>
      </c>
      <c r="O552" s="132" t="s">
        <v>1392</v>
      </c>
    </row>
    <row r="553" spans="1:15" s="131" customFormat="1" ht="27" x14ac:dyDescent="0.25">
      <c r="A553" s="132"/>
      <c r="B553" s="132" t="s">
        <v>723</v>
      </c>
      <c r="C553" s="133">
        <v>304</v>
      </c>
      <c r="D553" s="132" t="s">
        <v>1558</v>
      </c>
      <c r="E553" s="132">
        <v>3.2151000000000001</v>
      </c>
      <c r="F553" s="134">
        <v>1</v>
      </c>
      <c r="G553" s="134">
        <v>1</v>
      </c>
      <c r="H553" s="171">
        <f t="shared" si="32"/>
        <v>3.2151000000000001</v>
      </c>
      <c r="I553" s="174">
        <f t="shared" si="33"/>
        <v>3.2151000000000001</v>
      </c>
      <c r="J553" s="173">
        <f t="shared" si="34"/>
        <v>20007.57</v>
      </c>
      <c r="K553" s="175">
        <f t="shared" si="35"/>
        <v>20007.57</v>
      </c>
      <c r="L553" s="134">
        <v>3.98</v>
      </c>
      <c r="M553" s="132" t="s">
        <v>4</v>
      </c>
      <c r="N553" s="132" t="s">
        <v>3</v>
      </c>
      <c r="O553" s="132" t="s">
        <v>1392</v>
      </c>
    </row>
    <row r="554" spans="1:15" s="131" customFormat="1" ht="27" x14ac:dyDescent="0.25">
      <c r="A554" s="132"/>
      <c r="B554" s="132" t="s">
        <v>722</v>
      </c>
      <c r="C554" s="133">
        <v>304</v>
      </c>
      <c r="D554" s="132" t="s">
        <v>1558</v>
      </c>
      <c r="E554" s="132">
        <v>4.8254999999999999</v>
      </c>
      <c r="F554" s="134">
        <v>1</v>
      </c>
      <c r="G554" s="134">
        <v>1</v>
      </c>
      <c r="H554" s="171">
        <f t="shared" si="32"/>
        <v>4.8254999999999999</v>
      </c>
      <c r="I554" s="174">
        <f t="shared" si="33"/>
        <v>4.8254999999999999</v>
      </c>
      <c r="J554" s="173">
        <f t="shared" si="34"/>
        <v>30029.09</v>
      </c>
      <c r="K554" s="175">
        <f t="shared" si="35"/>
        <v>30029.09</v>
      </c>
      <c r="L554" s="134">
        <v>7.05</v>
      </c>
      <c r="M554" s="132" t="s">
        <v>4</v>
      </c>
      <c r="N554" s="132" t="s">
        <v>3</v>
      </c>
      <c r="O554" s="132" t="s">
        <v>1392</v>
      </c>
    </row>
    <row r="555" spans="1:15" s="131" customFormat="1" ht="27" x14ac:dyDescent="0.25">
      <c r="A555" s="132"/>
      <c r="B555" s="132" t="s">
        <v>721</v>
      </c>
      <c r="C555" s="133">
        <v>304</v>
      </c>
      <c r="D555" s="132" t="s">
        <v>1558</v>
      </c>
      <c r="E555" s="132">
        <v>8.7731999999999992</v>
      </c>
      <c r="F555" s="134">
        <v>1</v>
      </c>
      <c r="G555" s="134">
        <v>1</v>
      </c>
      <c r="H555" s="171">
        <f t="shared" si="32"/>
        <v>8.7731999999999992</v>
      </c>
      <c r="I555" s="174">
        <f t="shared" si="33"/>
        <v>8.7731999999999992</v>
      </c>
      <c r="J555" s="173">
        <f t="shared" si="34"/>
        <v>54595.62</v>
      </c>
      <c r="K555" s="175">
        <f t="shared" si="35"/>
        <v>54595.62</v>
      </c>
      <c r="L555" s="134">
        <v>16.850000000000001</v>
      </c>
      <c r="M555" s="132" t="s">
        <v>4</v>
      </c>
      <c r="N555" s="132" t="s">
        <v>3</v>
      </c>
      <c r="O555" s="132" t="s">
        <v>1392</v>
      </c>
    </row>
    <row r="556" spans="1:15" s="131" customFormat="1" x14ac:dyDescent="0.25">
      <c r="A556" s="132"/>
      <c r="B556" s="132" t="s">
        <v>720</v>
      </c>
      <c r="C556" s="133">
        <v>305</v>
      </c>
      <c r="D556" s="132" t="s">
        <v>1559</v>
      </c>
      <c r="E556" s="132">
        <v>0.90490000000000004</v>
      </c>
      <c r="F556" s="134">
        <v>1</v>
      </c>
      <c r="G556" s="134">
        <v>1</v>
      </c>
      <c r="H556" s="171">
        <f t="shared" si="32"/>
        <v>0.90490000000000004</v>
      </c>
      <c r="I556" s="174">
        <f t="shared" si="33"/>
        <v>0.90490000000000004</v>
      </c>
      <c r="J556" s="173">
        <f t="shared" si="34"/>
        <v>5631.19</v>
      </c>
      <c r="K556" s="175">
        <f t="shared" si="35"/>
        <v>5631.19</v>
      </c>
      <c r="L556" s="134">
        <v>4.93</v>
      </c>
      <c r="M556" s="132" t="s">
        <v>4</v>
      </c>
      <c r="N556" s="132" t="s">
        <v>3</v>
      </c>
      <c r="O556" s="132" t="s">
        <v>1392</v>
      </c>
    </row>
    <row r="557" spans="1:15" s="131" customFormat="1" x14ac:dyDescent="0.25">
      <c r="A557" s="132"/>
      <c r="B557" s="132" t="s">
        <v>719</v>
      </c>
      <c r="C557" s="133">
        <v>305</v>
      </c>
      <c r="D557" s="132" t="s">
        <v>1559</v>
      </c>
      <c r="E557" s="132">
        <v>1.2724</v>
      </c>
      <c r="F557" s="134">
        <v>1</v>
      </c>
      <c r="G557" s="134">
        <v>1</v>
      </c>
      <c r="H557" s="171">
        <f t="shared" si="32"/>
        <v>1.2724</v>
      </c>
      <c r="I557" s="174">
        <f t="shared" si="33"/>
        <v>1.2724</v>
      </c>
      <c r="J557" s="173">
        <f t="shared" si="34"/>
        <v>7918.15</v>
      </c>
      <c r="K557" s="175">
        <f t="shared" si="35"/>
        <v>7918.15</v>
      </c>
      <c r="L557" s="134">
        <v>7.05</v>
      </c>
      <c r="M557" s="132" t="s">
        <v>4</v>
      </c>
      <c r="N557" s="132" t="s">
        <v>3</v>
      </c>
      <c r="O557" s="132" t="s">
        <v>1392</v>
      </c>
    </row>
    <row r="558" spans="1:15" s="131" customFormat="1" x14ac:dyDescent="0.25">
      <c r="A558" s="132"/>
      <c r="B558" s="132" t="s">
        <v>718</v>
      </c>
      <c r="C558" s="133">
        <v>305</v>
      </c>
      <c r="D558" s="132" t="s">
        <v>1559</v>
      </c>
      <c r="E558" s="132">
        <v>1.9583999999999999</v>
      </c>
      <c r="F558" s="134">
        <v>1</v>
      </c>
      <c r="G558" s="134">
        <v>1</v>
      </c>
      <c r="H558" s="171">
        <f t="shared" si="32"/>
        <v>1.9583999999999999</v>
      </c>
      <c r="I558" s="174">
        <f t="shared" si="33"/>
        <v>1.9583999999999999</v>
      </c>
      <c r="J558" s="173">
        <f t="shared" si="34"/>
        <v>12187.12</v>
      </c>
      <c r="K558" s="175">
        <f t="shared" si="35"/>
        <v>12187.12</v>
      </c>
      <c r="L558" s="134">
        <v>10.44</v>
      </c>
      <c r="M558" s="132" t="s">
        <v>4</v>
      </c>
      <c r="N558" s="132" t="s">
        <v>3</v>
      </c>
      <c r="O558" s="132" t="s">
        <v>1392</v>
      </c>
    </row>
    <row r="559" spans="1:15" s="131" customFormat="1" x14ac:dyDescent="0.25">
      <c r="A559" s="132"/>
      <c r="B559" s="132" t="s">
        <v>717</v>
      </c>
      <c r="C559" s="133">
        <v>305</v>
      </c>
      <c r="D559" s="132" t="s">
        <v>1559</v>
      </c>
      <c r="E559" s="132">
        <v>4.1711999999999998</v>
      </c>
      <c r="F559" s="134">
        <v>1</v>
      </c>
      <c r="G559" s="134">
        <v>1</v>
      </c>
      <c r="H559" s="171">
        <f t="shared" si="32"/>
        <v>4.1711999999999998</v>
      </c>
      <c r="I559" s="174">
        <f t="shared" si="33"/>
        <v>4.1711999999999998</v>
      </c>
      <c r="J559" s="173">
        <f t="shared" si="34"/>
        <v>25957.38</v>
      </c>
      <c r="K559" s="175">
        <f t="shared" si="35"/>
        <v>25957.38</v>
      </c>
      <c r="L559" s="134">
        <v>18.510000000000002</v>
      </c>
      <c r="M559" s="132" t="s">
        <v>4</v>
      </c>
      <c r="N559" s="132" t="s">
        <v>3</v>
      </c>
      <c r="O559" s="132" t="s">
        <v>1392</v>
      </c>
    </row>
    <row r="560" spans="1:15" s="131" customFormat="1" ht="27" x14ac:dyDescent="0.25">
      <c r="A560" s="132"/>
      <c r="B560" s="132" t="s">
        <v>716</v>
      </c>
      <c r="C560" s="133">
        <v>308</v>
      </c>
      <c r="D560" s="132" t="s">
        <v>1560</v>
      </c>
      <c r="E560" s="132">
        <v>1.0881000000000001</v>
      </c>
      <c r="F560" s="134">
        <v>1</v>
      </c>
      <c r="G560" s="134">
        <v>1</v>
      </c>
      <c r="H560" s="171">
        <f t="shared" si="32"/>
        <v>1.0881000000000001</v>
      </c>
      <c r="I560" s="174">
        <f t="shared" si="33"/>
        <v>1.0881000000000001</v>
      </c>
      <c r="J560" s="173">
        <f t="shared" si="34"/>
        <v>6771.25</v>
      </c>
      <c r="K560" s="175">
        <f t="shared" si="35"/>
        <v>6771.25</v>
      </c>
      <c r="L560" s="134">
        <v>4.05</v>
      </c>
      <c r="M560" s="132" t="s">
        <v>4</v>
      </c>
      <c r="N560" s="132" t="s">
        <v>3</v>
      </c>
      <c r="O560" s="132" t="s">
        <v>1392</v>
      </c>
    </row>
    <row r="561" spans="1:15" s="131" customFormat="1" ht="27" x14ac:dyDescent="0.25">
      <c r="A561" s="132"/>
      <c r="B561" s="132" t="s">
        <v>715</v>
      </c>
      <c r="C561" s="133">
        <v>308</v>
      </c>
      <c r="D561" s="132" t="s">
        <v>1560</v>
      </c>
      <c r="E561" s="132">
        <v>1.3341000000000001</v>
      </c>
      <c r="F561" s="134">
        <v>1</v>
      </c>
      <c r="G561" s="134">
        <v>1</v>
      </c>
      <c r="H561" s="171">
        <f t="shared" si="32"/>
        <v>1.3341000000000001</v>
      </c>
      <c r="I561" s="174">
        <f t="shared" si="33"/>
        <v>1.3341000000000001</v>
      </c>
      <c r="J561" s="173">
        <f t="shared" si="34"/>
        <v>8302.1</v>
      </c>
      <c r="K561" s="175">
        <f t="shared" si="35"/>
        <v>8302.1</v>
      </c>
      <c r="L561" s="134">
        <v>4.92</v>
      </c>
      <c r="M561" s="132" t="s">
        <v>4</v>
      </c>
      <c r="N561" s="132" t="s">
        <v>3</v>
      </c>
      <c r="O561" s="132" t="s">
        <v>1392</v>
      </c>
    </row>
    <row r="562" spans="1:15" s="131" customFormat="1" ht="27" x14ac:dyDescent="0.25">
      <c r="A562" s="132"/>
      <c r="B562" s="132" t="s">
        <v>714</v>
      </c>
      <c r="C562" s="133">
        <v>308</v>
      </c>
      <c r="D562" s="132" t="s">
        <v>1560</v>
      </c>
      <c r="E562" s="132">
        <v>1.7962</v>
      </c>
      <c r="F562" s="134">
        <v>1</v>
      </c>
      <c r="G562" s="134">
        <v>1</v>
      </c>
      <c r="H562" s="171">
        <f t="shared" si="32"/>
        <v>1.7962</v>
      </c>
      <c r="I562" s="174">
        <f t="shared" si="33"/>
        <v>1.7962</v>
      </c>
      <c r="J562" s="173">
        <f t="shared" si="34"/>
        <v>11177.75</v>
      </c>
      <c r="K562" s="175">
        <f t="shared" si="35"/>
        <v>11177.75</v>
      </c>
      <c r="L562" s="134">
        <v>6.68</v>
      </c>
      <c r="M562" s="132" t="s">
        <v>4</v>
      </c>
      <c r="N562" s="132" t="s">
        <v>3</v>
      </c>
      <c r="O562" s="132" t="s">
        <v>1392</v>
      </c>
    </row>
    <row r="563" spans="1:15" s="131" customFormat="1" ht="27" x14ac:dyDescent="0.25">
      <c r="A563" s="132"/>
      <c r="B563" s="132" t="s">
        <v>713</v>
      </c>
      <c r="C563" s="133">
        <v>308</v>
      </c>
      <c r="D563" s="132" t="s">
        <v>1560</v>
      </c>
      <c r="E563" s="132">
        <v>3.3456999999999999</v>
      </c>
      <c r="F563" s="134">
        <v>1</v>
      </c>
      <c r="G563" s="134">
        <v>1</v>
      </c>
      <c r="H563" s="171">
        <f t="shared" si="32"/>
        <v>3.3456999999999999</v>
      </c>
      <c r="I563" s="174">
        <f t="shared" si="33"/>
        <v>3.3456999999999999</v>
      </c>
      <c r="J563" s="173">
        <f t="shared" si="34"/>
        <v>20820.29</v>
      </c>
      <c r="K563" s="175">
        <f t="shared" si="35"/>
        <v>20820.29</v>
      </c>
      <c r="L563" s="134">
        <v>12.08</v>
      </c>
      <c r="M563" s="132" t="s">
        <v>4</v>
      </c>
      <c r="N563" s="132" t="s">
        <v>3</v>
      </c>
      <c r="O563" s="132" t="s">
        <v>1392</v>
      </c>
    </row>
    <row r="564" spans="1:15" s="131" customFormat="1" ht="27" x14ac:dyDescent="0.25">
      <c r="A564" s="132"/>
      <c r="B564" s="132" t="s">
        <v>712</v>
      </c>
      <c r="C564" s="133">
        <v>309</v>
      </c>
      <c r="D564" s="132" t="s">
        <v>1561</v>
      </c>
      <c r="E564" s="132">
        <v>1.1801999999999999</v>
      </c>
      <c r="F564" s="134">
        <v>1</v>
      </c>
      <c r="G564" s="134">
        <v>1</v>
      </c>
      <c r="H564" s="171">
        <f t="shared" si="32"/>
        <v>1.1801999999999999</v>
      </c>
      <c r="I564" s="174">
        <f t="shared" si="33"/>
        <v>1.1801999999999999</v>
      </c>
      <c r="J564" s="173">
        <f t="shared" si="34"/>
        <v>7344.38</v>
      </c>
      <c r="K564" s="175">
        <f t="shared" si="35"/>
        <v>7344.38</v>
      </c>
      <c r="L564" s="134">
        <v>2.8</v>
      </c>
      <c r="M564" s="132" t="s">
        <v>4</v>
      </c>
      <c r="N564" s="132" t="s">
        <v>3</v>
      </c>
      <c r="O564" s="132" t="s">
        <v>1392</v>
      </c>
    </row>
    <row r="565" spans="1:15" s="131" customFormat="1" ht="27" x14ac:dyDescent="0.25">
      <c r="A565" s="132"/>
      <c r="B565" s="132" t="s">
        <v>711</v>
      </c>
      <c r="C565" s="133">
        <v>309</v>
      </c>
      <c r="D565" s="132" t="s">
        <v>1561</v>
      </c>
      <c r="E565" s="132">
        <v>1.5608</v>
      </c>
      <c r="F565" s="134">
        <v>1</v>
      </c>
      <c r="G565" s="134">
        <v>1</v>
      </c>
      <c r="H565" s="171">
        <f t="shared" si="32"/>
        <v>1.5608</v>
      </c>
      <c r="I565" s="174">
        <f t="shared" si="33"/>
        <v>1.5608</v>
      </c>
      <c r="J565" s="173">
        <f t="shared" si="34"/>
        <v>9712.86</v>
      </c>
      <c r="K565" s="175">
        <f t="shared" si="35"/>
        <v>9712.86</v>
      </c>
      <c r="L565" s="134">
        <v>4.95</v>
      </c>
      <c r="M565" s="132" t="s">
        <v>4</v>
      </c>
      <c r="N565" s="132" t="s">
        <v>3</v>
      </c>
      <c r="O565" s="132" t="s">
        <v>1392</v>
      </c>
    </row>
    <row r="566" spans="1:15" s="131" customFormat="1" ht="27" x14ac:dyDescent="0.25">
      <c r="A566" s="132"/>
      <c r="B566" s="132" t="s">
        <v>710</v>
      </c>
      <c r="C566" s="133">
        <v>309</v>
      </c>
      <c r="D566" s="132" t="s">
        <v>1561</v>
      </c>
      <c r="E566" s="132">
        <v>2.3334999999999999</v>
      </c>
      <c r="F566" s="134">
        <v>1</v>
      </c>
      <c r="G566" s="134">
        <v>1</v>
      </c>
      <c r="H566" s="171">
        <f t="shared" si="32"/>
        <v>2.3334999999999999</v>
      </c>
      <c r="I566" s="174">
        <f t="shared" si="33"/>
        <v>2.3334999999999999</v>
      </c>
      <c r="J566" s="173">
        <f t="shared" si="34"/>
        <v>14521.37</v>
      </c>
      <c r="K566" s="175">
        <f t="shared" si="35"/>
        <v>14521.37</v>
      </c>
      <c r="L566" s="134">
        <v>9.19</v>
      </c>
      <c r="M566" s="132" t="s">
        <v>4</v>
      </c>
      <c r="N566" s="132" t="s">
        <v>3</v>
      </c>
      <c r="O566" s="132" t="s">
        <v>1392</v>
      </c>
    </row>
    <row r="567" spans="1:15" s="131" customFormat="1" ht="27" x14ac:dyDescent="0.25">
      <c r="A567" s="132"/>
      <c r="B567" s="132" t="s">
        <v>709</v>
      </c>
      <c r="C567" s="133">
        <v>309</v>
      </c>
      <c r="D567" s="132" t="s">
        <v>1561</v>
      </c>
      <c r="E567" s="132">
        <v>4.5591999999999997</v>
      </c>
      <c r="F567" s="134">
        <v>1</v>
      </c>
      <c r="G567" s="134">
        <v>1</v>
      </c>
      <c r="H567" s="171">
        <f t="shared" si="32"/>
        <v>4.5591999999999997</v>
      </c>
      <c r="I567" s="174">
        <f t="shared" si="33"/>
        <v>4.5591999999999997</v>
      </c>
      <c r="J567" s="173">
        <f t="shared" si="34"/>
        <v>28371.9</v>
      </c>
      <c r="K567" s="175">
        <f t="shared" si="35"/>
        <v>28371.9</v>
      </c>
      <c r="L567" s="134">
        <v>17.64</v>
      </c>
      <c r="M567" s="132" t="s">
        <v>4</v>
      </c>
      <c r="N567" s="132" t="s">
        <v>3</v>
      </c>
      <c r="O567" s="132" t="s">
        <v>1392</v>
      </c>
    </row>
    <row r="568" spans="1:15" s="131" customFormat="1" ht="27" x14ac:dyDescent="0.25">
      <c r="A568" s="132"/>
      <c r="B568" s="132" t="s">
        <v>708</v>
      </c>
      <c r="C568" s="133">
        <v>310</v>
      </c>
      <c r="D568" s="132" t="s">
        <v>1562</v>
      </c>
      <c r="E568" s="132">
        <v>0.81969999999999998</v>
      </c>
      <c r="F568" s="134">
        <v>1</v>
      </c>
      <c r="G568" s="134">
        <v>1</v>
      </c>
      <c r="H568" s="171">
        <f t="shared" si="32"/>
        <v>0.81969999999999998</v>
      </c>
      <c r="I568" s="174">
        <f t="shared" si="33"/>
        <v>0.81969999999999998</v>
      </c>
      <c r="J568" s="173">
        <f t="shared" si="34"/>
        <v>5100.99</v>
      </c>
      <c r="K568" s="175">
        <f t="shared" si="35"/>
        <v>5100.99</v>
      </c>
      <c r="L568" s="134">
        <v>1.72</v>
      </c>
      <c r="M568" s="132" t="s">
        <v>4</v>
      </c>
      <c r="N568" s="132" t="s">
        <v>3</v>
      </c>
      <c r="O568" s="132" t="s">
        <v>1392</v>
      </c>
    </row>
    <row r="569" spans="1:15" s="131" customFormat="1" ht="27" x14ac:dyDescent="0.25">
      <c r="A569" s="132"/>
      <c r="B569" s="132" t="s">
        <v>707</v>
      </c>
      <c r="C569" s="133">
        <v>310</v>
      </c>
      <c r="D569" s="132" t="s">
        <v>1562</v>
      </c>
      <c r="E569" s="132">
        <v>1.0277000000000001</v>
      </c>
      <c r="F569" s="134">
        <v>1</v>
      </c>
      <c r="G569" s="134">
        <v>1</v>
      </c>
      <c r="H569" s="171">
        <f t="shared" si="32"/>
        <v>1.0277000000000001</v>
      </c>
      <c r="I569" s="174">
        <f t="shared" si="33"/>
        <v>1.0277000000000001</v>
      </c>
      <c r="J569" s="173">
        <f t="shared" si="34"/>
        <v>6395.38</v>
      </c>
      <c r="K569" s="175">
        <f t="shared" si="35"/>
        <v>6395.38</v>
      </c>
      <c r="L569" s="134">
        <v>2.66</v>
      </c>
      <c r="M569" s="132" t="s">
        <v>4</v>
      </c>
      <c r="N569" s="132" t="s">
        <v>3</v>
      </c>
      <c r="O569" s="132" t="s">
        <v>1392</v>
      </c>
    </row>
    <row r="570" spans="1:15" s="131" customFormat="1" ht="27" x14ac:dyDescent="0.25">
      <c r="A570" s="132"/>
      <c r="B570" s="132" t="s">
        <v>706</v>
      </c>
      <c r="C570" s="133">
        <v>310</v>
      </c>
      <c r="D570" s="132" t="s">
        <v>1562</v>
      </c>
      <c r="E570" s="132">
        <v>1.5338000000000001</v>
      </c>
      <c r="F570" s="134">
        <v>1</v>
      </c>
      <c r="G570" s="134">
        <v>1</v>
      </c>
      <c r="H570" s="171">
        <f t="shared" si="32"/>
        <v>1.5338000000000001</v>
      </c>
      <c r="I570" s="174">
        <f t="shared" si="33"/>
        <v>1.5338000000000001</v>
      </c>
      <c r="J570" s="173">
        <f t="shared" si="34"/>
        <v>9544.84</v>
      </c>
      <c r="K570" s="175">
        <f t="shared" si="35"/>
        <v>9544.84</v>
      </c>
      <c r="L570" s="134">
        <v>5.58</v>
      </c>
      <c r="M570" s="132" t="s">
        <v>4</v>
      </c>
      <c r="N570" s="132" t="s">
        <v>3</v>
      </c>
      <c r="O570" s="132" t="s">
        <v>1392</v>
      </c>
    </row>
    <row r="571" spans="1:15" s="131" customFormat="1" ht="27" x14ac:dyDescent="0.25">
      <c r="A571" s="132"/>
      <c r="B571" s="132" t="s">
        <v>705</v>
      </c>
      <c r="C571" s="133">
        <v>310</v>
      </c>
      <c r="D571" s="132" t="s">
        <v>1562</v>
      </c>
      <c r="E571" s="132">
        <v>3.4592999999999998</v>
      </c>
      <c r="F571" s="134">
        <v>1</v>
      </c>
      <c r="G571" s="134">
        <v>1</v>
      </c>
      <c r="H571" s="171">
        <f t="shared" si="32"/>
        <v>3.4592999999999998</v>
      </c>
      <c r="I571" s="174">
        <f t="shared" si="33"/>
        <v>3.4592999999999998</v>
      </c>
      <c r="J571" s="173">
        <f t="shared" si="34"/>
        <v>21527.22</v>
      </c>
      <c r="K571" s="175">
        <f t="shared" si="35"/>
        <v>21527.22</v>
      </c>
      <c r="L571" s="134">
        <v>14.17</v>
      </c>
      <c r="M571" s="132" t="s">
        <v>4</v>
      </c>
      <c r="N571" s="132" t="s">
        <v>3</v>
      </c>
      <c r="O571" s="132" t="s">
        <v>1392</v>
      </c>
    </row>
    <row r="572" spans="1:15" s="131" customFormat="1" ht="40.5" x14ac:dyDescent="0.25">
      <c r="A572" s="132"/>
      <c r="B572" s="132" t="s">
        <v>704</v>
      </c>
      <c r="C572" s="133">
        <v>312</v>
      </c>
      <c r="D572" s="132" t="s">
        <v>1563</v>
      </c>
      <c r="E572" s="132">
        <v>1.2944</v>
      </c>
      <c r="F572" s="134">
        <v>1</v>
      </c>
      <c r="G572" s="134">
        <v>1</v>
      </c>
      <c r="H572" s="171">
        <f t="shared" si="32"/>
        <v>1.2944</v>
      </c>
      <c r="I572" s="174">
        <f t="shared" si="33"/>
        <v>1.2944</v>
      </c>
      <c r="J572" s="173">
        <f t="shared" si="34"/>
        <v>8055.05</v>
      </c>
      <c r="K572" s="175">
        <f t="shared" si="35"/>
        <v>8055.05</v>
      </c>
      <c r="L572" s="134">
        <v>4.9000000000000004</v>
      </c>
      <c r="M572" s="132" t="s">
        <v>4</v>
      </c>
      <c r="N572" s="132" t="s">
        <v>3</v>
      </c>
      <c r="O572" s="132" t="s">
        <v>1392</v>
      </c>
    </row>
    <row r="573" spans="1:15" s="131" customFormat="1" ht="40.5" x14ac:dyDescent="0.25">
      <c r="A573" s="132"/>
      <c r="B573" s="132" t="s">
        <v>703</v>
      </c>
      <c r="C573" s="133">
        <v>312</v>
      </c>
      <c r="D573" s="132" t="s">
        <v>1563</v>
      </c>
      <c r="E573" s="132">
        <v>2.0783</v>
      </c>
      <c r="F573" s="134">
        <v>1</v>
      </c>
      <c r="G573" s="134">
        <v>1</v>
      </c>
      <c r="H573" s="171">
        <f t="shared" si="32"/>
        <v>2.0783</v>
      </c>
      <c r="I573" s="174">
        <f t="shared" si="33"/>
        <v>2.0783</v>
      </c>
      <c r="J573" s="173">
        <f t="shared" si="34"/>
        <v>12933.26</v>
      </c>
      <c r="K573" s="175">
        <f t="shared" si="35"/>
        <v>12933.26</v>
      </c>
      <c r="L573" s="134">
        <v>8.44</v>
      </c>
      <c r="M573" s="132" t="s">
        <v>4</v>
      </c>
      <c r="N573" s="132" t="s">
        <v>3</v>
      </c>
      <c r="O573" s="132" t="s">
        <v>1392</v>
      </c>
    </row>
    <row r="574" spans="1:15" s="131" customFormat="1" ht="40.5" x14ac:dyDescent="0.25">
      <c r="A574" s="132"/>
      <c r="B574" s="132" t="s">
        <v>702</v>
      </c>
      <c r="C574" s="133">
        <v>312</v>
      </c>
      <c r="D574" s="132" t="s">
        <v>1563</v>
      </c>
      <c r="E574" s="132">
        <v>3.8563000000000001</v>
      </c>
      <c r="F574" s="134">
        <v>1</v>
      </c>
      <c r="G574" s="134">
        <v>1</v>
      </c>
      <c r="H574" s="171">
        <f t="shared" si="32"/>
        <v>3.8563000000000001</v>
      </c>
      <c r="I574" s="174">
        <f t="shared" si="33"/>
        <v>3.8563000000000001</v>
      </c>
      <c r="J574" s="173">
        <f t="shared" si="34"/>
        <v>23997.75</v>
      </c>
      <c r="K574" s="175">
        <f t="shared" si="35"/>
        <v>23997.75</v>
      </c>
      <c r="L574" s="134">
        <v>18.34</v>
      </c>
      <c r="M574" s="132" t="s">
        <v>4</v>
      </c>
      <c r="N574" s="132" t="s">
        <v>3</v>
      </c>
      <c r="O574" s="132" t="s">
        <v>1392</v>
      </c>
    </row>
    <row r="575" spans="1:15" s="131" customFormat="1" ht="40.5" x14ac:dyDescent="0.25">
      <c r="A575" s="132"/>
      <c r="B575" s="132" t="s">
        <v>701</v>
      </c>
      <c r="C575" s="133">
        <v>312</v>
      </c>
      <c r="D575" s="132" t="s">
        <v>1563</v>
      </c>
      <c r="E575" s="132">
        <v>8.7451000000000008</v>
      </c>
      <c r="F575" s="134">
        <v>1</v>
      </c>
      <c r="G575" s="134">
        <v>1</v>
      </c>
      <c r="H575" s="171">
        <f t="shared" si="32"/>
        <v>8.7451000000000008</v>
      </c>
      <c r="I575" s="174">
        <f t="shared" si="33"/>
        <v>8.7451000000000008</v>
      </c>
      <c r="J575" s="173">
        <f t="shared" si="34"/>
        <v>54420.76</v>
      </c>
      <c r="K575" s="175">
        <f t="shared" si="35"/>
        <v>54420.76</v>
      </c>
      <c r="L575" s="134">
        <v>34.28</v>
      </c>
      <c r="M575" s="132" t="s">
        <v>4</v>
      </c>
      <c r="N575" s="132" t="s">
        <v>3</v>
      </c>
      <c r="O575" s="132" t="s">
        <v>1392</v>
      </c>
    </row>
    <row r="576" spans="1:15" s="131" customFormat="1" x14ac:dyDescent="0.25">
      <c r="A576" s="132"/>
      <c r="B576" s="132" t="s">
        <v>700</v>
      </c>
      <c r="C576" s="133">
        <v>313</v>
      </c>
      <c r="D576" s="132" t="s">
        <v>1564</v>
      </c>
      <c r="E576" s="132">
        <v>0.97089999999999999</v>
      </c>
      <c r="F576" s="134">
        <v>1</v>
      </c>
      <c r="G576" s="134">
        <v>1</v>
      </c>
      <c r="H576" s="171">
        <f t="shared" si="32"/>
        <v>0.97089999999999999</v>
      </c>
      <c r="I576" s="174">
        <f t="shared" si="33"/>
        <v>0.97089999999999999</v>
      </c>
      <c r="J576" s="173">
        <f t="shared" si="34"/>
        <v>6041.91</v>
      </c>
      <c r="K576" s="175">
        <f t="shared" si="35"/>
        <v>6041.91</v>
      </c>
      <c r="L576" s="134">
        <v>2.54</v>
      </c>
      <c r="M576" s="132" t="s">
        <v>4</v>
      </c>
      <c r="N576" s="132" t="s">
        <v>3</v>
      </c>
      <c r="O576" s="132" t="s">
        <v>1392</v>
      </c>
    </row>
    <row r="577" spans="1:15" s="131" customFormat="1" x14ac:dyDescent="0.25">
      <c r="A577" s="132"/>
      <c r="B577" s="132" t="s">
        <v>699</v>
      </c>
      <c r="C577" s="133">
        <v>313</v>
      </c>
      <c r="D577" s="132" t="s">
        <v>1564</v>
      </c>
      <c r="E577" s="132">
        <v>1.3686</v>
      </c>
      <c r="F577" s="134">
        <v>1</v>
      </c>
      <c r="G577" s="134">
        <v>1</v>
      </c>
      <c r="H577" s="171">
        <f t="shared" si="32"/>
        <v>1.3686</v>
      </c>
      <c r="I577" s="174">
        <f t="shared" si="33"/>
        <v>1.3686</v>
      </c>
      <c r="J577" s="173">
        <f t="shared" si="34"/>
        <v>8516.7999999999993</v>
      </c>
      <c r="K577" s="175">
        <f t="shared" si="35"/>
        <v>8516.7999999999993</v>
      </c>
      <c r="L577" s="134">
        <v>4.25</v>
      </c>
      <c r="M577" s="132" t="s">
        <v>4</v>
      </c>
      <c r="N577" s="132" t="s">
        <v>3</v>
      </c>
      <c r="O577" s="132" t="s">
        <v>1392</v>
      </c>
    </row>
    <row r="578" spans="1:15" s="131" customFormat="1" x14ac:dyDescent="0.25">
      <c r="A578" s="132"/>
      <c r="B578" s="132" t="s">
        <v>698</v>
      </c>
      <c r="C578" s="133">
        <v>313</v>
      </c>
      <c r="D578" s="132" t="s">
        <v>1564</v>
      </c>
      <c r="E578" s="132">
        <v>2.1219999999999999</v>
      </c>
      <c r="F578" s="134">
        <v>1</v>
      </c>
      <c r="G578" s="134">
        <v>1</v>
      </c>
      <c r="H578" s="171">
        <f t="shared" si="32"/>
        <v>2.1219999999999999</v>
      </c>
      <c r="I578" s="174">
        <f t="shared" si="33"/>
        <v>2.1219999999999999</v>
      </c>
      <c r="J578" s="173">
        <f t="shared" si="34"/>
        <v>13205.21</v>
      </c>
      <c r="K578" s="175">
        <f t="shared" si="35"/>
        <v>13205.21</v>
      </c>
      <c r="L578" s="134">
        <v>7.6</v>
      </c>
      <c r="M578" s="132" t="s">
        <v>4</v>
      </c>
      <c r="N578" s="132" t="s">
        <v>3</v>
      </c>
      <c r="O578" s="132" t="s">
        <v>1392</v>
      </c>
    </row>
    <row r="579" spans="1:15" s="131" customFormat="1" x14ac:dyDescent="0.25">
      <c r="A579" s="132"/>
      <c r="B579" s="132" t="s">
        <v>697</v>
      </c>
      <c r="C579" s="133">
        <v>313</v>
      </c>
      <c r="D579" s="132" t="s">
        <v>1564</v>
      </c>
      <c r="E579" s="132">
        <v>4.4039000000000001</v>
      </c>
      <c r="F579" s="134">
        <v>1</v>
      </c>
      <c r="G579" s="134">
        <v>1</v>
      </c>
      <c r="H579" s="171">
        <f t="shared" si="32"/>
        <v>4.4039000000000001</v>
      </c>
      <c r="I579" s="174">
        <f t="shared" si="33"/>
        <v>4.4039000000000001</v>
      </c>
      <c r="J579" s="173">
        <f t="shared" si="34"/>
        <v>27405.47</v>
      </c>
      <c r="K579" s="175">
        <f t="shared" si="35"/>
        <v>27405.47</v>
      </c>
      <c r="L579" s="134">
        <v>15.93</v>
      </c>
      <c r="M579" s="132" t="s">
        <v>4</v>
      </c>
      <c r="N579" s="132" t="s">
        <v>3</v>
      </c>
      <c r="O579" s="132" t="s">
        <v>1392</v>
      </c>
    </row>
    <row r="580" spans="1:15" s="131" customFormat="1" x14ac:dyDescent="0.25">
      <c r="A580" s="132"/>
      <c r="B580" s="132" t="s">
        <v>696</v>
      </c>
      <c r="C580" s="133">
        <v>314</v>
      </c>
      <c r="D580" s="132" t="s">
        <v>1565</v>
      </c>
      <c r="E580" s="132">
        <v>0.87709999999999999</v>
      </c>
      <c r="F580" s="134">
        <v>1</v>
      </c>
      <c r="G580" s="134">
        <v>1</v>
      </c>
      <c r="H580" s="171">
        <f t="shared" si="32"/>
        <v>0.87709999999999999</v>
      </c>
      <c r="I580" s="174">
        <f t="shared" si="33"/>
        <v>0.87709999999999999</v>
      </c>
      <c r="J580" s="173">
        <f t="shared" si="34"/>
        <v>5458.19</v>
      </c>
      <c r="K580" s="175">
        <f t="shared" si="35"/>
        <v>5458.19</v>
      </c>
      <c r="L580" s="134">
        <v>2.2400000000000002</v>
      </c>
      <c r="M580" s="132" t="s">
        <v>4</v>
      </c>
      <c r="N580" s="132" t="s">
        <v>3</v>
      </c>
      <c r="O580" s="132" t="s">
        <v>1392</v>
      </c>
    </row>
    <row r="581" spans="1:15" s="131" customFormat="1" x14ac:dyDescent="0.25">
      <c r="A581" s="132"/>
      <c r="B581" s="132" t="s">
        <v>695</v>
      </c>
      <c r="C581" s="133">
        <v>314</v>
      </c>
      <c r="D581" s="132" t="s">
        <v>1565</v>
      </c>
      <c r="E581" s="132">
        <v>1.0647</v>
      </c>
      <c r="F581" s="134">
        <v>1</v>
      </c>
      <c r="G581" s="134">
        <v>1</v>
      </c>
      <c r="H581" s="171">
        <f t="shared" si="32"/>
        <v>1.0647</v>
      </c>
      <c r="I581" s="174">
        <f t="shared" si="33"/>
        <v>1.0647</v>
      </c>
      <c r="J581" s="173">
        <f t="shared" si="34"/>
        <v>6625.63</v>
      </c>
      <c r="K581" s="175">
        <f t="shared" si="35"/>
        <v>6625.63</v>
      </c>
      <c r="L581" s="134">
        <v>4.7300000000000004</v>
      </c>
      <c r="M581" s="132" t="s">
        <v>4</v>
      </c>
      <c r="N581" s="132" t="s">
        <v>3</v>
      </c>
      <c r="O581" s="132" t="s">
        <v>1392</v>
      </c>
    </row>
    <row r="582" spans="1:15" s="131" customFormat="1" x14ac:dyDescent="0.25">
      <c r="A582" s="132"/>
      <c r="B582" s="132" t="s">
        <v>694</v>
      </c>
      <c r="C582" s="133">
        <v>314</v>
      </c>
      <c r="D582" s="132" t="s">
        <v>1565</v>
      </c>
      <c r="E582" s="132">
        <v>1.5039</v>
      </c>
      <c r="F582" s="134">
        <v>1</v>
      </c>
      <c r="G582" s="134">
        <v>1</v>
      </c>
      <c r="H582" s="171">
        <f t="shared" si="32"/>
        <v>1.5039</v>
      </c>
      <c r="I582" s="174">
        <f t="shared" si="33"/>
        <v>1.5039</v>
      </c>
      <c r="J582" s="173">
        <f t="shared" si="34"/>
        <v>9358.77</v>
      </c>
      <c r="K582" s="175">
        <f t="shared" si="35"/>
        <v>9358.77</v>
      </c>
      <c r="L582" s="134">
        <v>7.77</v>
      </c>
      <c r="M582" s="132" t="s">
        <v>4</v>
      </c>
      <c r="N582" s="132" t="s">
        <v>3</v>
      </c>
      <c r="O582" s="132" t="s">
        <v>1392</v>
      </c>
    </row>
    <row r="583" spans="1:15" s="131" customFormat="1" x14ac:dyDescent="0.25">
      <c r="A583" s="132"/>
      <c r="B583" s="132" t="s">
        <v>693</v>
      </c>
      <c r="C583" s="133">
        <v>314</v>
      </c>
      <c r="D583" s="132" t="s">
        <v>1565</v>
      </c>
      <c r="E583" s="132">
        <v>3.2048999999999999</v>
      </c>
      <c r="F583" s="134">
        <v>1</v>
      </c>
      <c r="G583" s="134">
        <v>1</v>
      </c>
      <c r="H583" s="171">
        <f t="shared" si="32"/>
        <v>3.2048999999999999</v>
      </c>
      <c r="I583" s="174">
        <f t="shared" si="33"/>
        <v>3.2048999999999999</v>
      </c>
      <c r="J583" s="173">
        <f t="shared" si="34"/>
        <v>19944.09</v>
      </c>
      <c r="K583" s="175">
        <f t="shared" si="35"/>
        <v>19944.09</v>
      </c>
      <c r="L583" s="134">
        <v>14.47</v>
      </c>
      <c r="M583" s="132" t="s">
        <v>4</v>
      </c>
      <c r="N583" s="132" t="s">
        <v>3</v>
      </c>
      <c r="O583" s="132" t="s">
        <v>1392</v>
      </c>
    </row>
    <row r="584" spans="1:15" s="131" customFormat="1" ht="27" x14ac:dyDescent="0.25">
      <c r="A584" s="132"/>
      <c r="B584" s="132" t="s">
        <v>692</v>
      </c>
      <c r="C584" s="133">
        <v>315</v>
      </c>
      <c r="D584" s="132" t="s">
        <v>1566</v>
      </c>
      <c r="E584" s="132">
        <v>0.82669999999999999</v>
      </c>
      <c r="F584" s="134">
        <v>1</v>
      </c>
      <c r="G584" s="134">
        <v>1</v>
      </c>
      <c r="H584" s="171">
        <f t="shared" si="32"/>
        <v>0.82669999999999999</v>
      </c>
      <c r="I584" s="174">
        <f t="shared" si="33"/>
        <v>0.82669999999999999</v>
      </c>
      <c r="J584" s="173">
        <f t="shared" si="34"/>
        <v>5144.55</v>
      </c>
      <c r="K584" s="175">
        <f t="shared" si="35"/>
        <v>5144.55</v>
      </c>
      <c r="L584" s="134">
        <v>1.79</v>
      </c>
      <c r="M584" s="132" t="s">
        <v>4</v>
      </c>
      <c r="N584" s="132" t="s">
        <v>3</v>
      </c>
      <c r="O584" s="132" t="s">
        <v>1392</v>
      </c>
    </row>
    <row r="585" spans="1:15" s="131" customFormat="1" ht="27" x14ac:dyDescent="0.25">
      <c r="A585" s="132"/>
      <c r="B585" s="132" t="s">
        <v>691</v>
      </c>
      <c r="C585" s="133">
        <v>315</v>
      </c>
      <c r="D585" s="132" t="s">
        <v>1566</v>
      </c>
      <c r="E585" s="132">
        <v>1.3781000000000001</v>
      </c>
      <c r="F585" s="134">
        <v>1</v>
      </c>
      <c r="G585" s="134">
        <v>1</v>
      </c>
      <c r="H585" s="171">
        <f t="shared" si="32"/>
        <v>1.3781000000000001</v>
      </c>
      <c r="I585" s="174">
        <f t="shared" si="33"/>
        <v>1.3781000000000001</v>
      </c>
      <c r="J585" s="173">
        <f t="shared" si="34"/>
        <v>8575.92</v>
      </c>
      <c r="K585" s="175">
        <f t="shared" si="35"/>
        <v>8575.92</v>
      </c>
      <c r="L585" s="134">
        <v>2.74</v>
      </c>
      <c r="M585" s="132" t="s">
        <v>4</v>
      </c>
      <c r="N585" s="132" t="s">
        <v>3</v>
      </c>
      <c r="O585" s="132" t="s">
        <v>1392</v>
      </c>
    </row>
    <row r="586" spans="1:15" s="131" customFormat="1" ht="27" x14ac:dyDescent="0.25">
      <c r="A586" s="132"/>
      <c r="B586" s="132" t="s">
        <v>690</v>
      </c>
      <c r="C586" s="133">
        <v>315</v>
      </c>
      <c r="D586" s="132" t="s">
        <v>1566</v>
      </c>
      <c r="E586" s="132">
        <v>2.0162</v>
      </c>
      <c r="F586" s="134">
        <v>1</v>
      </c>
      <c r="G586" s="134">
        <v>1</v>
      </c>
      <c r="H586" s="171">
        <f t="shared" si="32"/>
        <v>2.0162</v>
      </c>
      <c r="I586" s="174">
        <f t="shared" si="33"/>
        <v>2.0162</v>
      </c>
      <c r="J586" s="173">
        <f t="shared" si="34"/>
        <v>12546.81</v>
      </c>
      <c r="K586" s="175">
        <f t="shared" si="35"/>
        <v>12546.81</v>
      </c>
      <c r="L586" s="134">
        <v>6.29</v>
      </c>
      <c r="M586" s="132" t="s">
        <v>4</v>
      </c>
      <c r="N586" s="132" t="s">
        <v>3</v>
      </c>
      <c r="O586" s="132" t="s">
        <v>1392</v>
      </c>
    </row>
    <row r="587" spans="1:15" s="131" customFormat="1" ht="27" x14ac:dyDescent="0.25">
      <c r="A587" s="132"/>
      <c r="B587" s="132" t="s">
        <v>689</v>
      </c>
      <c r="C587" s="133">
        <v>315</v>
      </c>
      <c r="D587" s="132" t="s">
        <v>1566</v>
      </c>
      <c r="E587" s="132">
        <v>4.2012</v>
      </c>
      <c r="F587" s="134">
        <v>1</v>
      </c>
      <c r="G587" s="134">
        <v>1</v>
      </c>
      <c r="H587" s="171">
        <f t="shared" si="32"/>
        <v>4.2012</v>
      </c>
      <c r="I587" s="174">
        <f t="shared" si="33"/>
        <v>4.2012</v>
      </c>
      <c r="J587" s="173">
        <f t="shared" si="34"/>
        <v>26144.07</v>
      </c>
      <c r="K587" s="175">
        <f t="shared" si="35"/>
        <v>26144.07</v>
      </c>
      <c r="L587" s="134">
        <v>13.66</v>
      </c>
      <c r="M587" s="132" t="s">
        <v>4</v>
      </c>
      <c r="N587" s="132" t="s">
        <v>3</v>
      </c>
      <c r="O587" s="132" t="s">
        <v>1392</v>
      </c>
    </row>
    <row r="588" spans="1:15" s="131" customFormat="1" x14ac:dyDescent="0.25">
      <c r="A588" s="132"/>
      <c r="B588" s="132" t="s">
        <v>688</v>
      </c>
      <c r="C588" s="133">
        <v>316</v>
      </c>
      <c r="D588" s="132" t="s">
        <v>1567</v>
      </c>
      <c r="E588" s="132">
        <v>0.69110000000000005</v>
      </c>
      <c r="F588" s="134">
        <v>1</v>
      </c>
      <c r="G588" s="134">
        <v>1</v>
      </c>
      <c r="H588" s="171">
        <f t="shared" si="32"/>
        <v>0.69110000000000005</v>
      </c>
      <c r="I588" s="174">
        <f t="shared" si="33"/>
        <v>0.69110000000000005</v>
      </c>
      <c r="J588" s="173">
        <f t="shared" si="34"/>
        <v>4300.72</v>
      </c>
      <c r="K588" s="175">
        <f t="shared" si="35"/>
        <v>4300.72</v>
      </c>
      <c r="L588" s="134">
        <v>2.08</v>
      </c>
      <c r="M588" s="132" t="s">
        <v>4</v>
      </c>
      <c r="N588" s="132" t="s">
        <v>3</v>
      </c>
      <c r="O588" s="132" t="s">
        <v>1392</v>
      </c>
    </row>
    <row r="589" spans="1:15" s="131" customFormat="1" x14ac:dyDescent="0.25">
      <c r="A589" s="132"/>
      <c r="B589" s="132" t="s">
        <v>687</v>
      </c>
      <c r="C589" s="133">
        <v>316</v>
      </c>
      <c r="D589" s="132" t="s">
        <v>1567</v>
      </c>
      <c r="E589" s="132">
        <v>0.99199999999999999</v>
      </c>
      <c r="F589" s="134">
        <v>1</v>
      </c>
      <c r="G589" s="134">
        <v>1</v>
      </c>
      <c r="H589" s="171">
        <f t="shared" ref="H589:H652" si="36">ROUND(E589*F589,5)</f>
        <v>0.99199999999999999</v>
      </c>
      <c r="I589" s="174">
        <f t="shared" ref="I589:I652" si="37">ROUND(E589*G589,5)</f>
        <v>0.99199999999999999</v>
      </c>
      <c r="J589" s="173">
        <f t="shared" ref="J589:J652" si="38">ROUND(H589*6223,2)</f>
        <v>6173.22</v>
      </c>
      <c r="K589" s="175">
        <f t="shared" ref="K589:K652" si="39">ROUND(I589*6223,2)</f>
        <v>6173.22</v>
      </c>
      <c r="L589" s="134">
        <v>3.75</v>
      </c>
      <c r="M589" s="132" t="s">
        <v>4</v>
      </c>
      <c r="N589" s="132" t="s">
        <v>3</v>
      </c>
      <c r="O589" s="132" t="s">
        <v>1392</v>
      </c>
    </row>
    <row r="590" spans="1:15" s="131" customFormat="1" x14ac:dyDescent="0.25">
      <c r="A590" s="132"/>
      <c r="B590" s="132" t="s">
        <v>686</v>
      </c>
      <c r="C590" s="133">
        <v>316</v>
      </c>
      <c r="D590" s="132" t="s">
        <v>1567</v>
      </c>
      <c r="E590" s="132">
        <v>1.5832999999999999</v>
      </c>
      <c r="F590" s="134">
        <v>1</v>
      </c>
      <c r="G590" s="134">
        <v>1</v>
      </c>
      <c r="H590" s="171">
        <f t="shared" si="36"/>
        <v>1.5832999999999999</v>
      </c>
      <c r="I590" s="174">
        <f t="shared" si="37"/>
        <v>1.5832999999999999</v>
      </c>
      <c r="J590" s="173">
        <f t="shared" si="38"/>
        <v>9852.8799999999992</v>
      </c>
      <c r="K590" s="175">
        <f t="shared" si="39"/>
        <v>9852.8799999999992</v>
      </c>
      <c r="L590" s="134">
        <v>6.78</v>
      </c>
      <c r="M590" s="132" t="s">
        <v>4</v>
      </c>
      <c r="N590" s="132" t="s">
        <v>3</v>
      </c>
      <c r="O590" s="132" t="s">
        <v>1392</v>
      </c>
    </row>
    <row r="591" spans="1:15" s="131" customFormat="1" x14ac:dyDescent="0.25">
      <c r="A591" s="132"/>
      <c r="B591" s="132" t="s">
        <v>685</v>
      </c>
      <c r="C591" s="133">
        <v>316</v>
      </c>
      <c r="D591" s="132" t="s">
        <v>1567</v>
      </c>
      <c r="E591" s="132">
        <v>3.2025999999999999</v>
      </c>
      <c r="F591" s="134">
        <v>1</v>
      </c>
      <c r="G591" s="134">
        <v>1</v>
      </c>
      <c r="H591" s="171">
        <f t="shared" si="36"/>
        <v>3.2025999999999999</v>
      </c>
      <c r="I591" s="174">
        <f t="shared" si="37"/>
        <v>3.2025999999999999</v>
      </c>
      <c r="J591" s="173">
        <f t="shared" si="38"/>
        <v>19929.78</v>
      </c>
      <c r="K591" s="175">
        <f t="shared" si="39"/>
        <v>19929.78</v>
      </c>
      <c r="L591" s="134">
        <v>13.37</v>
      </c>
      <c r="M591" s="132" t="s">
        <v>4</v>
      </c>
      <c r="N591" s="132" t="s">
        <v>3</v>
      </c>
      <c r="O591" s="132" t="s">
        <v>1392</v>
      </c>
    </row>
    <row r="592" spans="1:15" s="131" customFormat="1" ht="27" x14ac:dyDescent="0.25">
      <c r="A592" s="132"/>
      <c r="B592" s="132" t="s">
        <v>684</v>
      </c>
      <c r="C592" s="133">
        <v>317</v>
      </c>
      <c r="D592" s="132" t="s">
        <v>1568</v>
      </c>
      <c r="E592" s="132">
        <v>0.78</v>
      </c>
      <c r="F592" s="134">
        <v>1</v>
      </c>
      <c r="G592" s="134">
        <v>1</v>
      </c>
      <c r="H592" s="171">
        <f t="shared" si="36"/>
        <v>0.78</v>
      </c>
      <c r="I592" s="174">
        <f t="shared" si="37"/>
        <v>0.78</v>
      </c>
      <c r="J592" s="173">
        <f t="shared" si="38"/>
        <v>4853.9399999999996</v>
      </c>
      <c r="K592" s="175">
        <f t="shared" si="39"/>
        <v>4853.9399999999996</v>
      </c>
      <c r="L592" s="134">
        <v>2.88</v>
      </c>
      <c r="M592" s="132" t="s">
        <v>4</v>
      </c>
      <c r="N592" s="132" t="s">
        <v>3</v>
      </c>
      <c r="O592" s="132" t="s">
        <v>1392</v>
      </c>
    </row>
    <row r="593" spans="1:15" s="131" customFormat="1" ht="27" x14ac:dyDescent="0.25">
      <c r="A593" s="132"/>
      <c r="B593" s="132" t="s">
        <v>683</v>
      </c>
      <c r="C593" s="133">
        <v>317</v>
      </c>
      <c r="D593" s="132" t="s">
        <v>1568</v>
      </c>
      <c r="E593" s="132">
        <v>1.1541999999999999</v>
      </c>
      <c r="F593" s="134">
        <v>1</v>
      </c>
      <c r="G593" s="134">
        <v>1</v>
      </c>
      <c r="H593" s="171">
        <f t="shared" si="36"/>
        <v>1.1541999999999999</v>
      </c>
      <c r="I593" s="174">
        <f t="shared" si="37"/>
        <v>1.1541999999999999</v>
      </c>
      <c r="J593" s="173">
        <f t="shared" si="38"/>
        <v>7182.59</v>
      </c>
      <c r="K593" s="175">
        <f t="shared" si="39"/>
        <v>7182.59</v>
      </c>
      <c r="L593" s="134">
        <v>5.21</v>
      </c>
      <c r="M593" s="132" t="s">
        <v>4</v>
      </c>
      <c r="N593" s="132" t="s">
        <v>3</v>
      </c>
      <c r="O593" s="132" t="s">
        <v>1392</v>
      </c>
    </row>
    <row r="594" spans="1:15" s="131" customFormat="1" ht="27" x14ac:dyDescent="0.25">
      <c r="A594" s="132"/>
      <c r="B594" s="132" t="s">
        <v>682</v>
      </c>
      <c r="C594" s="133">
        <v>317</v>
      </c>
      <c r="D594" s="132" t="s">
        <v>1568</v>
      </c>
      <c r="E594" s="132">
        <v>2.0924</v>
      </c>
      <c r="F594" s="134">
        <v>1</v>
      </c>
      <c r="G594" s="134">
        <v>1</v>
      </c>
      <c r="H594" s="171">
        <f t="shared" si="36"/>
        <v>2.0924</v>
      </c>
      <c r="I594" s="174">
        <f t="shared" si="37"/>
        <v>2.0924</v>
      </c>
      <c r="J594" s="173">
        <f t="shared" si="38"/>
        <v>13021.01</v>
      </c>
      <c r="K594" s="175">
        <f t="shared" si="39"/>
        <v>13021.01</v>
      </c>
      <c r="L594" s="134">
        <v>9.42</v>
      </c>
      <c r="M594" s="132" t="s">
        <v>4</v>
      </c>
      <c r="N594" s="132" t="s">
        <v>3</v>
      </c>
      <c r="O594" s="132" t="s">
        <v>1392</v>
      </c>
    </row>
    <row r="595" spans="1:15" s="131" customFormat="1" ht="27" x14ac:dyDescent="0.25">
      <c r="A595" s="132"/>
      <c r="B595" s="132" t="s">
        <v>681</v>
      </c>
      <c r="C595" s="133">
        <v>317</v>
      </c>
      <c r="D595" s="132" t="s">
        <v>1568</v>
      </c>
      <c r="E595" s="132">
        <v>4.8994999999999997</v>
      </c>
      <c r="F595" s="134">
        <v>1</v>
      </c>
      <c r="G595" s="134">
        <v>1</v>
      </c>
      <c r="H595" s="171">
        <f t="shared" si="36"/>
        <v>4.8994999999999997</v>
      </c>
      <c r="I595" s="174">
        <f t="shared" si="37"/>
        <v>4.8994999999999997</v>
      </c>
      <c r="J595" s="173">
        <f t="shared" si="38"/>
        <v>30489.59</v>
      </c>
      <c r="K595" s="175">
        <f t="shared" si="39"/>
        <v>30489.59</v>
      </c>
      <c r="L595" s="134">
        <v>18.14</v>
      </c>
      <c r="M595" s="132" t="s">
        <v>4</v>
      </c>
      <c r="N595" s="132" t="s">
        <v>3</v>
      </c>
      <c r="O595" s="132" t="s">
        <v>1392</v>
      </c>
    </row>
    <row r="596" spans="1:15" s="131" customFormat="1" ht="27" x14ac:dyDescent="0.25">
      <c r="A596" s="132"/>
      <c r="B596" s="132" t="s">
        <v>680</v>
      </c>
      <c r="C596" s="133">
        <v>320</v>
      </c>
      <c r="D596" s="132" t="s">
        <v>1569</v>
      </c>
      <c r="E596" s="132">
        <v>0.87860000000000005</v>
      </c>
      <c r="F596" s="134">
        <v>1</v>
      </c>
      <c r="G596" s="134">
        <v>1</v>
      </c>
      <c r="H596" s="171">
        <f t="shared" si="36"/>
        <v>0.87860000000000005</v>
      </c>
      <c r="I596" s="174">
        <f t="shared" si="37"/>
        <v>0.87860000000000005</v>
      </c>
      <c r="J596" s="173">
        <f t="shared" si="38"/>
        <v>5467.53</v>
      </c>
      <c r="K596" s="175">
        <f t="shared" si="39"/>
        <v>5467.53</v>
      </c>
      <c r="L596" s="134">
        <v>2.17</v>
      </c>
      <c r="M596" s="132" t="s">
        <v>4</v>
      </c>
      <c r="N596" s="132" t="s">
        <v>3</v>
      </c>
      <c r="O596" s="132" t="s">
        <v>1392</v>
      </c>
    </row>
    <row r="597" spans="1:15" s="131" customFormat="1" ht="27" x14ac:dyDescent="0.25">
      <c r="A597" s="132"/>
      <c r="B597" s="132" t="s">
        <v>679</v>
      </c>
      <c r="C597" s="133">
        <v>320</v>
      </c>
      <c r="D597" s="132" t="s">
        <v>1569</v>
      </c>
      <c r="E597" s="132">
        <v>1.3183</v>
      </c>
      <c r="F597" s="134">
        <v>1</v>
      </c>
      <c r="G597" s="134">
        <v>1</v>
      </c>
      <c r="H597" s="171">
        <f t="shared" si="36"/>
        <v>1.3183</v>
      </c>
      <c r="I597" s="174">
        <f t="shared" si="37"/>
        <v>1.3183</v>
      </c>
      <c r="J597" s="173">
        <f t="shared" si="38"/>
        <v>8203.7800000000007</v>
      </c>
      <c r="K597" s="175">
        <f t="shared" si="39"/>
        <v>8203.7800000000007</v>
      </c>
      <c r="L597" s="134">
        <v>4.59</v>
      </c>
      <c r="M597" s="132" t="s">
        <v>4</v>
      </c>
      <c r="N597" s="132" t="s">
        <v>3</v>
      </c>
      <c r="O597" s="132" t="s">
        <v>1392</v>
      </c>
    </row>
    <row r="598" spans="1:15" s="131" customFormat="1" ht="27" x14ac:dyDescent="0.25">
      <c r="A598" s="132"/>
      <c r="B598" s="132" t="s">
        <v>678</v>
      </c>
      <c r="C598" s="133">
        <v>320</v>
      </c>
      <c r="D598" s="132" t="s">
        <v>1569</v>
      </c>
      <c r="E598" s="132">
        <v>2.0266999999999999</v>
      </c>
      <c r="F598" s="134">
        <v>1</v>
      </c>
      <c r="G598" s="134">
        <v>1</v>
      </c>
      <c r="H598" s="171">
        <f t="shared" si="36"/>
        <v>2.0266999999999999</v>
      </c>
      <c r="I598" s="174">
        <f t="shared" si="37"/>
        <v>2.0266999999999999</v>
      </c>
      <c r="J598" s="173">
        <f t="shared" si="38"/>
        <v>12612.15</v>
      </c>
      <c r="K598" s="175">
        <f t="shared" si="39"/>
        <v>12612.15</v>
      </c>
      <c r="L598" s="134">
        <v>8.52</v>
      </c>
      <c r="M598" s="132" t="s">
        <v>4</v>
      </c>
      <c r="N598" s="132" t="s">
        <v>3</v>
      </c>
      <c r="O598" s="132" t="s">
        <v>1392</v>
      </c>
    </row>
    <row r="599" spans="1:15" s="131" customFormat="1" ht="27" x14ac:dyDescent="0.25">
      <c r="A599" s="132"/>
      <c r="B599" s="132" t="s">
        <v>677</v>
      </c>
      <c r="C599" s="133">
        <v>320</v>
      </c>
      <c r="D599" s="132" t="s">
        <v>1569</v>
      </c>
      <c r="E599" s="132">
        <v>4.6166999999999998</v>
      </c>
      <c r="F599" s="134">
        <v>1</v>
      </c>
      <c r="G599" s="134">
        <v>1</v>
      </c>
      <c r="H599" s="171">
        <f t="shared" si="36"/>
        <v>4.6166999999999998</v>
      </c>
      <c r="I599" s="174">
        <f t="shared" si="37"/>
        <v>4.6166999999999998</v>
      </c>
      <c r="J599" s="173">
        <f t="shared" si="38"/>
        <v>28729.72</v>
      </c>
      <c r="K599" s="175">
        <f t="shared" si="39"/>
        <v>28729.72</v>
      </c>
      <c r="L599" s="134">
        <v>16.510000000000002</v>
      </c>
      <c r="M599" s="132" t="s">
        <v>4</v>
      </c>
      <c r="N599" s="132" t="s">
        <v>3</v>
      </c>
      <c r="O599" s="132" t="s">
        <v>1392</v>
      </c>
    </row>
    <row r="600" spans="1:15" s="131" customFormat="1" ht="27" x14ac:dyDescent="0.25">
      <c r="A600" s="132"/>
      <c r="B600" s="132" t="s">
        <v>676</v>
      </c>
      <c r="C600" s="133">
        <v>321</v>
      </c>
      <c r="D600" s="132" t="s">
        <v>1570</v>
      </c>
      <c r="E600" s="132">
        <v>1.5691999999999999</v>
      </c>
      <c r="F600" s="134">
        <v>1</v>
      </c>
      <c r="G600" s="134">
        <v>1</v>
      </c>
      <c r="H600" s="171">
        <f t="shared" si="36"/>
        <v>1.5691999999999999</v>
      </c>
      <c r="I600" s="174">
        <f t="shared" si="37"/>
        <v>1.5691999999999999</v>
      </c>
      <c r="J600" s="173">
        <f t="shared" si="38"/>
        <v>9765.1299999999992</v>
      </c>
      <c r="K600" s="175">
        <f t="shared" si="39"/>
        <v>9765.1299999999992</v>
      </c>
      <c r="L600" s="134">
        <v>1.69</v>
      </c>
      <c r="M600" s="132" t="s">
        <v>4</v>
      </c>
      <c r="N600" s="132" t="s">
        <v>3</v>
      </c>
      <c r="O600" s="132" t="s">
        <v>1392</v>
      </c>
    </row>
    <row r="601" spans="1:15" s="131" customFormat="1" ht="27" x14ac:dyDescent="0.25">
      <c r="A601" s="132"/>
      <c r="B601" s="132" t="s">
        <v>675</v>
      </c>
      <c r="C601" s="133">
        <v>321</v>
      </c>
      <c r="D601" s="132" t="s">
        <v>1570</v>
      </c>
      <c r="E601" s="132">
        <v>1.9839</v>
      </c>
      <c r="F601" s="134">
        <v>1</v>
      </c>
      <c r="G601" s="134">
        <v>1</v>
      </c>
      <c r="H601" s="171">
        <f t="shared" si="36"/>
        <v>1.9839</v>
      </c>
      <c r="I601" s="174">
        <f t="shared" si="37"/>
        <v>1.9839</v>
      </c>
      <c r="J601" s="173">
        <f t="shared" si="38"/>
        <v>12345.81</v>
      </c>
      <c r="K601" s="175">
        <f t="shared" si="39"/>
        <v>12345.81</v>
      </c>
      <c r="L601" s="134">
        <v>2.94</v>
      </c>
      <c r="M601" s="132" t="s">
        <v>4</v>
      </c>
      <c r="N601" s="132" t="s">
        <v>3</v>
      </c>
      <c r="O601" s="132" t="s">
        <v>1392</v>
      </c>
    </row>
    <row r="602" spans="1:15" s="131" customFormat="1" ht="27" x14ac:dyDescent="0.25">
      <c r="A602" s="132"/>
      <c r="B602" s="132" t="s">
        <v>674</v>
      </c>
      <c r="C602" s="133">
        <v>321</v>
      </c>
      <c r="D602" s="132" t="s">
        <v>1570</v>
      </c>
      <c r="E602" s="132">
        <v>3.3694999999999999</v>
      </c>
      <c r="F602" s="134">
        <v>1</v>
      </c>
      <c r="G602" s="134">
        <v>1</v>
      </c>
      <c r="H602" s="171">
        <f t="shared" si="36"/>
        <v>3.3694999999999999</v>
      </c>
      <c r="I602" s="174">
        <f t="shared" si="37"/>
        <v>3.3694999999999999</v>
      </c>
      <c r="J602" s="173">
        <f t="shared" si="38"/>
        <v>20968.400000000001</v>
      </c>
      <c r="K602" s="175">
        <f t="shared" si="39"/>
        <v>20968.400000000001</v>
      </c>
      <c r="L602" s="134">
        <v>7.94</v>
      </c>
      <c r="M602" s="132" t="s">
        <v>4</v>
      </c>
      <c r="N602" s="132" t="s">
        <v>3</v>
      </c>
      <c r="O602" s="132" t="s">
        <v>1392</v>
      </c>
    </row>
    <row r="603" spans="1:15" s="131" customFormat="1" ht="27" x14ac:dyDescent="0.25">
      <c r="A603" s="132"/>
      <c r="B603" s="132" t="s">
        <v>673</v>
      </c>
      <c r="C603" s="133">
        <v>321</v>
      </c>
      <c r="D603" s="132" t="s">
        <v>1570</v>
      </c>
      <c r="E603" s="132">
        <v>6.3182</v>
      </c>
      <c r="F603" s="134">
        <v>1</v>
      </c>
      <c r="G603" s="134">
        <v>1</v>
      </c>
      <c r="H603" s="171">
        <f t="shared" si="36"/>
        <v>6.3182</v>
      </c>
      <c r="I603" s="174">
        <f t="shared" si="37"/>
        <v>6.3182</v>
      </c>
      <c r="J603" s="173">
        <f t="shared" si="38"/>
        <v>39318.160000000003</v>
      </c>
      <c r="K603" s="175">
        <f t="shared" si="39"/>
        <v>39318.160000000003</v>
      </c>
      <c r="L603" s="134">
        <v>17.77</v>
      </c>
      <c r="M603" s="132" t="s">
        <v>4</v>
      </c>
      <c r="N603" s="132" t="s">
        <v>3</v>
      </c>
      <c r="O603" s="132" t="s">
        <v>1392</v>
      </c>
    </row>
    <row r="604" spans="1:15" s="131" customFormat="1" x14ac:dyDescent="0.25">
      <c r="A604" s="132"/>
      <c r="B604" s="132" t="s">
        <v>672</v>
      </c>
      <c r="C604" s="133">
        <v>340</v>
      </c>
      <c r="D604" s="132" t="s">
        <v>1571</v>
      </c>
      <c r="E604" s="132">
        <v>0.43459999999999999</v>
      </c>
      <c r="F604" s="134">
        <v>1</v>
      </c>
      <c r="G604" s="134">
        <v>1</v>
      </c>
      <c r="H604" s="171">
        <f t="shared" si="36"/>
        <v>0.43459999999999999</v>
      </c>
      <c r="I604" s="174">
        <f t="shared" si="37"/>
        <v>0.43459999999999999</v>
      </c>
      <c r="J604" s="173">
        <f t="shared" si="38"/>
        <v>2704.52</v>
      </c>
      <c r="K604" s="175">
        <f t="shared" si="39"/>
        <v>2704.52</v>
      </c>
      <c r="L604" s="134">
        <v>3.24</v>
      </c>
      <c r="M604" s="132" t="s">
        <v>4</v>
      </c>
      <c r="N604" s="132" t="s">
        <v>3</v>
      </c>
      <c r="O604" s="132" t="s">
        <v>1392</v>
      </c>
    </row>
    <row r="605" spans="1:15" s="131" customFormat="1" x14ac:dyDescent="0.25">
      <c r="A605" s="132"/>
      <c r="B605" s="132" t="s">
        <v>671</v>
      </c>
      <c r="C605" s="133">
        <v>340</v>
      </c>
      <c r="D605" s="132" t="s">
        <v>1571</v>
      </c>
      <c r="E605" s="132">
        <v>0.51039999999999996</v>
      </c>
      <c r="F605" s="134">
        <v>1</v>
      </c>
      <c r="G605" s="134">
        <v>1</v>
      </c>
      <c r="H605" s="171">
        <f t="shared" si="36"/>
        <v>0.51039999999999996</v>
      </c>
      <c r="I605" s="174">
        <f t="shared" si="37"/>
        <v>0.51039999999999996</v>
      </c>
      <c r="J605" s="173">
        <f t="shared" si="38"/>
        <v>3176.22</v>
      </c>
      <c r="K605" s="175">
        <f t="shared" si="39"/>
        <v>3176.22</v>
      </c>
      <c r="L605" s="134">
        <v>3.86</v>
      </c>
      <c r="M605" s="132" t="s">
        <v>4</v>
      </c>
      <c r="N605" s="132" t="s">
        <v>3</v>
      </c>
      <c r="O605" s="132" t="s">
        <v>1392</v>
      </c>
    </row>
    <row r="606" spans="1:15" s="131" customFormat="1" x14ac:dyDescent="0.25">
      <c r="A606" s="132"/>
      <c r="B606" s="132" t="s">
        <v>670</v>
      </c>
      <c r="C606" s="133">
        <v>340</v>
      </c>
      <c r="D606" s="132" t="s">
        <v>1571</v>
      </c>
      <c r="E606" s="132">
        <v>0.74509999999999998</v>
      </c>
      <c r="F606" s="134">
        <v>1</v>
      </c>
      <c r="G606" s="134">
        <v>1</v>
      </c>
      <c r="H606" s="171">
        <f t="shared" si="36"/>
        <v>0.74509999999999998</v>
      </c>
      <c r="I606" s="174">
        <f t="shared" si="37"/>
        <v>0.74509999999999998</v>
      </c>
      <c r="J606" s="173">
        <f t="shared" si="38"/>
        <v>4636.76</v>
      </c>
      <c r="K606" s="175">
        <f t="shared" si="39"/>
        <v>4636.76</v>
      </c>
      <c r="L606" s="134">
        <v>5.25</v>
      </c>
      <c r="M606" s="132" t="s">
        <v>4</v>
      </c>
      <c r="N606" s="132" t="s">
        <v>3</v>
      </c>
      <c r="O606" s="132" t="s">
        <v>1392</v>
      </c>
    </row>
    <row r="607" spans="1:15" s="131" customFormat="1" x14ac:dyDescent="0.25">
      <c r="A607" s="132"/>
      <c r="B607" s="132" t="s">
        <v>669</v>
      </c>
      <c r="C607" s="133">
        <v>340</v>
      </c>
      <c r="D607" s="132" t="s">
        <v>1571</v>
      </c>
      <c r="E607" s="132">
        <v>1.657</v>
      </c>
      <c r="F607" s="134">
        <v>1</v>
      </c>
      <c r="G607" s="134">
        <v>1</v>
      </c>
      <c r="H607" s="171">
        <f t="shared" si="36"/>
        <v>1.657</v>
      </c>
      <c r="I607" s="174">
        <f t="shared" si="37"/>
        <v>1.657</v>
      </c>
      <c r="J607" s="173">
        <f t="shared" si="38"/>
        <v>10311.51</v>
      </c>
      <c r="K607" s="175">
        <f t="shared" si="39"/>
        <v>10311.51</v>
      </c>
      <c r="L607" s="134">
        <v>7.7</v>
      </c>
      <c r="M607" s="132" t="s">
        <v>4</v>
      </c>
      <c r="N607" s="132" t="s">
        <v>3</v>
      </c>
      <c r="O607" s="132" t="s">
        <v>1392</v>
      </c>
    </row>
    <row r="608" spans="1:15" s="131" customFormat="1" x14ac:dyDescent="0.25">
      <c r="A608" s="132"/>
      <c r="B608" s="132" t="s">
        <v>668</v>
      </c>
      <c r="C608" s="133">
        <v>341</v>
      </c>
      <c r="D608" s="132" t="s">
        <v>1572</v>
      </c>
      <c r="E608" s="132">
        <v>0.44440000000000002</v>
      </c>
      <c r="F608" s="134">
        <v>1</v>
      </c>
      <c r="G608" s="134">
        <v>1</v>
      </c>
      <c r="H608" s="171">
        <f t="shared" si="36"/>
        <v>0.44440000000000002</v>
      </c>
      <c r="I608" s="174">
        <f t="shared" si="37"/>
        <v>0.44440000000000002</v>
      </c>
      <c r="J608" s="173">
        <f t="shared" si="38"/>
        <v>2765.5</v>
      </c>
      <c r="K608" s="175">
        <f t="shared" si="39"/>
        <v>2765.5</v>
      </c>
      <c r="L608" s="134">
        <v>3.12</v>
      </c>
      <c r="M608" s="132" t="s">
        <v>4</v>
      </c>
      <c r="N608" s="132" t="s">
        <v>3</v>
      </c>
      <c r="O608" s="132" t="s">
        <v>1392</v>
      </c>
    </row>
    <row r="609" spans="1:15" s="131" customFormat="1" x14ac:dyDescent="0.25">
      <c r="A609" s="132"/>
      <c r="B609" s="132" t="s">
        <v>667</v>
      </c>
      <c r="C609" s="133">
        <v>341</v>
      </c>
      <c r="D609" s="132" t="s">
        <v>1572</v>
      </c>
      <c r="E609" s="132">
        <v>0.5393</v>
      </c>
      <c r="F609" s="134">
        <v>1</v>
      </c>
      <c r="G609" s="134">
        <v>1</v>
      </c>
      <c r="H609" s="171">
        <f t="shared" si="36"/>
        <v>0.5393</v>
      </c>
      <c r="I609" s="174">
        <f t="shared" si="37"/>
        <v>0.5393</v>
      </c>
      <c r="J609" s="173">
        <f t="shared" si="38"/>
        <v>3356.06</v>
      </c>
      <c r="K609" s="175">
        <f t="shared" si="39"/>
        <v>3356.06</v>
      </c>
      <c r="L609" s="134">
        <v>3.77</v>
      </c>
      <c r="M609" s="132" t="s">
        <v>4</v>
      </c>
      <c r="N609" s="132" t="s">
        <v>3</v>
      </c>
      <c r="O609" s="132" t="s">
        <v>1392</v>
      </c>
    </row>
    <row r="610" spans="1:15" s="131" customFormat="1" x14ac:dyDescent="0.25">
      <c r="A610" s="132"/>
      <c r="B610" s="132" t="s">
        <v>666</v>
      </c>
      <c r="C610" s="133">
        <v>341</v>
      </c>
      <c r="D610" s="132" t="s">
        <v>1572</v>
      </c>
      <c r="E610" s="132">
        <v>0.72299999999999998</v>
      </c>
      <c r="F610" s="134">
        <v>1</v>
      </c>
      <c r="G610" s="134">
        <v>1</v>
      </c>
      <c r="H610" s="171">
        <f t="shared" si="36"/>
        <v>0.72299999999999998</v>
      </c>
      <c r="I610" s="174">
        <f t="shared" si="37"/>
        <v>0.72299999999999998</v>
      </c>
      <c r="J610" s="173">
        <f t="shared" si="38"/>
        <v>4499.2299999999996</v>
      </c>
      <c r="K610" s="175">
        <f t="shared" si="39"/>
        <v>4499.2299999999996</v>
      </c>
      <c r="L610" s="134">
        <v>4.91</v>
      </c>
      <c r="M610" s="132" t="s">
        <v>4</v>
      </c>
      <c r="N610" s="132" t="s">
        <v>3</v>
      </c>
      <c r="O610" s="132" t="s">
        <v>1392</v>
      </c>
    </row>
    <row r="611" spans="1:15" s="131" customFormat="1" x14ac:dyDescent="0.25">
      <c r="A611" s="132"/>
      <c r="B611" s="132" t="s">
        <v>665</v>
      </c>
      <c r="C611" s="133">
        <v>341</v>
      </c>
      <c r="D611" s="132" t="s">
        <v>1572</v>
      </c>
      <c r="E611" s="132">
        <v>1.7362</v>
      </c>
      <c r="F611" s="134">
        <v>1</v>
      </c>
      <c r="G611" s="134">
        <v>1</v>
      </c>
      <c r="H611" s="171">
        <f t="shared" si="36"/>
        <v>1.7362</v>
      </c>
      <c r="I611" s="174">
        <f t="shared" si="37"/>
        <v>1.7362</v>
      </c>
      <c r="J611" s="173">
        <f t="shared" si="38"/>
        <v>10804.37</v>
      </c>
      <c r="K611" s="175">
        <f t="shared" si="39"/>
        <v>10804.37</v>
      </c>
      <c r="L611" s="134">
        <v>9.07</v>
      </c>
      <c r="M611" s="132" t="s">
        <v>4</v>
      </c>
      <c r="N611" s="132" t="s">
        <v>3</v>
      </c>
      <c r="O611" s="132" t="s">
        <v>1392</v>
      </c>
    </row>
    <row r="612" spans="1:15" s="131" customFormat="1" ht="27" x14ac:dyDescent="0.25">
      <c r="A612" s="132"/>
      <c r="B612" s="132" t="s">
        <v>664</v>
      </c>
      <c r="C612" s="133">
        <v>342</v>
      </c>
      <c r="D612" s="132" t="s">
        <v>1573</v>
      </c>
      <c r="E612" s="132">
        <v>0.43070000000000003</v>
      </c>
      <c r="F612" s="134">
        <v>1</v>
      </c>
      <c r="G612" s="134">
        <v>1</v>
      </c>
      <c r="H612" s="171">
        <f t="shared" si="36"/>
        <v>0.43070000000000003</v>
      </c>
      <c r="I612" s="174">
        <f t="shared" si="37"/>
        <v>0.43070000000000003</v>
      </c>
      <c r="J612" s="173">
        <f t="shared" si="38"/>
        <v>2680.25</v>
      </c>
      <c r="K612" s="175">
        <f t="shared" si="39"/>
        <v>2680.25</v>
      </c>
      <c r="L612" s="134">
        <v>2.16</v>
      </c>
      <c r="M612" s="132" t="s">
        <v>4</v>
      </c>
      <c r="N612" s="132" t="s">
        <v>3</v>
      </c>
      <c r="O612" s="132" t="s">
        <v>1392</v>
      </c>
    </row>
    <row r="613" spans="1:15" s="131" customFormat="1" ht="27" x14ac:dyDescent="0.25">
      <c r="A613" s="132"/>
      <c r="B613" s="132" t="s">
        <v>663</v>
      </c>
      <c r="C613" s="133">
        <v>342</v>
      </c>
      <c r="D613" s="132" t="s">
        <v>1573</v>
      </c>
      <c r="E613" s="132">
        <v>0.57609999999999995</v>
      </c>
      <c r="F613" s="134">
        <v>1</v>
      </c>
      <c r="G613" s="134">
        <v>1</v>
      </c>
      <c r="H613" s="171">
        <f t="shared" si="36"/>
        <v>0.57609999999999995</v>
      </c>
      <c r="I613" s="174">
        <f t="shared" si="37"/>
        <v>0.57609999999999995</v>
      </c>
      <c r="J613" s="173">
        <f t="shared" si="38"/>
        <v>3585.07</v>
      </c>
      <c r="K613" s="175">
        <f t="shared" si="39"/>
        <v>3585.07</v>
      </c>
      <c r="L613" s="134">
        <v>3.46</v>
      </c>
      <c r="M613" s="132" t="s">
        <v>4</v>
      </c>
      <c r="N613" s="132" t="s">
        <v>3</v>
      </c>
      <c r="O613" s="132" t="s">
        <v>1392</v>
      </c>
    </row>
    <row r="614" spans="1:15" s="131" customFormat="1" ht="27" x14ac:dyDescent="0.25">
      <c r="A614" s="132"/>
      <c r="B614" s="132" t="s">
        <v>662</v>
      </c>
      <c r="C614" s="133">
        <v>342</v>
      </c>
      <c r="D614" s="132" t="s">
        <v>1573</v>
      </c>
      <c r="E614" s="132">
        <v>0.79149999999999998</v>
      </c>
      <c r="F614" s="134">
        <v>1</v>
      </c>
      <c r="G614" s="134">
        <v>1</v>
      </c>
      <c r="H614" s="171">
        <f t="shared" si="36"/>
        <v>0.79149999999999998</v>
      </c>
      <c r="I614" s="174">
        <f t="shared" si="37"/>
        <v>0.79149999999999998</v>
      </c>
      <c r="J614" s="173">
        <f t="shared" si="38"/>
        <v>4925.5</v>
      </c>
      <c r="K614" s="175">
        <f t="shared" si="39"/>
        <v>4925.5</v>
      </c>
      <c r="L614" s="134">
        <v>5.0599999999999996</v>
      </c>
      <c r="M614" s="132" t="s">
        <v>4</v>
      </c>
      <c r="N614" s="132" t="s">
        <v>3</v>
      </c>
      <c r="O614" s="132" t="s">
        <v>1392</v>
      </c>
    </row>
    <row r="615" spans="1:15" s="131" customFormat="1" ht="27" x14ac:dyDescent="0.25">
      <c r="A615" s="132"/>
      <c r="B615" s="132" t="s">
        <v>661</v>
      </c>
      <c r="C615" s="133">
        <v>342</v>
      </c>
      <c r="D615" s="132" t="s">
        <v>1573</v>
      </c>
      <c r="E615" s="132">
        <v>1.8308</v>
      </c>
      <c r="F615" s="134">
        <v>1</v>
      </c>
      <c r="G615" s="134">
        <v>1</v>
      </c>
      <c r="H615" s="171">
        <f t="shared" si="36"/>
        <v>1.8308</v>
      </c>
      <c r="I615" s="174">
        <f t="shared" si="37"/>
        <v>1.8308</v>
      </c>
      <c r="J615" s="173">
        <f t="shared" si="38"/>
        <v>11393.07</v>
      </c>
      <c r="K615" s="175">
        <f t="shared" si="39"/>
        <v>11393.07</v>
      </c>
      <c r="L615" s="134">
        <v>9.08</v>
      </c>
      <c r="M615" s="132" t="s">
        <v>4</v>
      </c>
      <c r="N615" s="132" t="s">
        <v>3</v>
      </c>
      <c r="O615" s="132" t="s">
        <v>1392</v>
      </c>
    </row>
    <row r="616" spans="1:15" s="131" customFormat="1" ht="27" x14ac:dyDescent="0.25">
      <c r="A616" s="132"/>
      <c r="B616" s="132" t="s">
        <v>660</v>
      </c>
      <c r="C616" s="133">
        <v>343</v>
      </c>
      <c r="D616" s="132" t="s">
        <v>1574</v>
      </c>
      <c r="E616" s="132">
        <v>0.70420000000000005</v>
      </c>
      <c r="F616" s="134">
        <v>1</v>
      </c>
      <c r="G616" s="134">
        <v>1</v>
      </c>
      <c r="H616" s="171">
        <f t="shared" si="36"/>
        <v>0.70420000000000005</v>
      </c>
      <c r="I616" s="174">
        <f t="shared" si="37"/>
        <v>0.70420000000000005</v>
      </c>
      <c r="J616" s="173">
        <f t="shared" si="38"/>
        <v>4382.24</v>
      </c>
      <c r="K616" s="175">
        <f t="shared" si="39"/>
        <v>4382.24</v>
      </c>
      <c r="L616" s="134">
        <v>3.64</v>
      </c>
      <c r="M616" s="132" t="s">
        <v>4</v>
      </c>
      <c r="N616" s="132" t="s">
        <v>3</v>
      </c>
      <c r="O616" s="132" t="s">
        <v>1392</v>
      </c>
    </row>
    <row r="617" spans="1:15" s="131" customFormat="1" ht="27" x14ac:dyDescent="0.25">
      <c r="A617" s="132"/>
      <c r="B617" s="132" t="s">
        <v>659</v>
      </c>
      <c r="C617" s="133">
        <v>343</v>
      </c>
      <c r="D617" s="132" t="s">
        <v>1574</v>
      </c>
      <c r="E617" s="132">
        <v>0.83809999999999996</v>
      </c>
      <c r="F617" s="134">
        <v>1</v>
      </c>
      <c r="G617" s="134">
        <v>1</v>
      </c>
      <c r="H617" s="171">
        <f t="shared" si="36"/>
        <v>0.83809999999999996</v>
      </c>
      <c r="I617" s="174">
        <f t="shared" si="37"/>
        <v>0.83809999999999996</v>
      </c>
      <c r="J617" s="173">
        <f t="shared" si="38"/>
        <v>5215.5</v>
      </c>
      <c r="K617" s="175">
        <f t="shared" si="39"/>
        <v>5215.5</v>
      </c>
      <c r="L617" s="134">
        <v>4.78</v>
      </c>
      <c r="M617" s="132" t="s">
        <v>4</v>
      </c>
      <c r="N617" s="132" t="s">
        <v>3</v>
      </c>
      <c r="O617" s="132" t="s">
        <v>1392</v>
      </c>
    </row>
    <row r="618" spans="1:15" s="131" customFormat="1" ht="27" x14ac:dyDescent="0.25">
      <c r="A618" s="132"/>
      <c r="B618" s="132" t="s">
        <v>658</v>
      </c>
      <c r="C618" s="133">
        <v>343</v>
      </c>
      <c r="D618" s="132" t="s">
        <v>1574</v>
      </c>
      <c r="E618" s="132">
        <v>1.357</v>
      </c>
      <c r="F618" s="134">
        <v>1</v>
      </c>
      <c r="G618" s="134">
        <v>1</v>
      </c>
      <c r="H618" s="171">
        <f t="shared" si="36"/>
        <v>1.357</v>
      </c>
      <c r="I618" s="174">
        <f t="shared" si="37"/>
        <v>1.357</v>
      </c>
      <c r="J618" s="173">
        <f t="shared" si="38"/>
        <v>8444.61</v>
      </c>
      <c r="K618" s="175">
        <f t="shared" si="39"/>
        <v>8444.61</v>
      </c>
      <c r="L618" s="134">
        <v>7.69</v>
      </c>
      <c r="M618" s="132" t="s">
        <v>4</v>
      </c>
      <c r="N618" s="132" t="s">
        <v>3</v>
      </c>
      <c r="O618" s="132" t="s">
        <v>1392</v>
      </c>
    </row>
    <row r="619" spans="1:15" s="131" customFormat="1" ht="27" x14ac:dyDescent="0.25">
      <c r="A619" s="132"/>
      <c r="B619" s="132" t="s">
        <v>657</v>
      </c>
      <c r="C619" s="133">
        <v>343</v>
      </c>
      <c r="D619" s="132" t="s">
        <v>1574</v>
      </c>
      <c r="E619" s="132">
        <v>2.5594000000000001</v>
      </c>
      <c r="F619" s="134">
        <v>1</v>
      </c>
      <c r="G619" s="134">
        <v>1</v>
      </c>
      <c r="H619" s="171">
        <f t="shared" si="36"/>
        <v>2.5594000000000001</v>
      </c>
      <c r="I619" s="174">
        <f t="shared" si="37"/>
        <v>2.5594000000000001</v>
      </c>
      <c r="J619" s="173">
        <f t="shared" si="38"/>
        <v>15927.15</v>
      </c>
      <c r="K619" s="175">
        <f t="shared" si="39"/>
        <v>15927.15</v>
      </c>
      <c r="L619" s="134">
        <v>12.25</v>
      </c>
      <c r="M619" s="132" t="s">
        <v>4</v>
      </c>
      <c r="N619" s="132" t="s">
        <v>3</v>
      </c>
      <c r="O619" s="132" t="s">
        <v>1392</v>
      </c>
    </row>
    <row r="620" spans="1:15" s="131" customFormat="1" ht="27" x14ac:dyDescent="0.25">
      <c r="A620" s="132"/>
      <c r="B620" s="132" t="s">
        <v>656</v>
      </c>
      <c r="C620" s="133">
        <v>344</v>
      </c>
      <c r="D620" s="132" t="s">
        <v>1575</v>
      </c>
      <c r="E620" s="132">
        <v>0.60660000000000003</v>
      </c>
      <c r="F620" s="134">
        <v>1</v>
      </c>
      <c r="G620" s="134">
        <v>1</v>
      </c>
      <c r="H620" s="171">
        <f t="shared" si="36"/>
        <v>0.60660000000000003</v>
      </c>
      <c r="I620" s="174">
        <f t="shared" si="37"/>
        <v>0.60660000000000003</v>
      </c>
      <c r="J620" s="173">
        <f t="shared" si="38"/>
        <v>3774.87</v>
      </c>
      <c r="K620" s="175">
        <f t="shared" si="39"/>
        <v>3774.87</v>
      </c>
      <c r="L620" s="134">
        <v>4.09</v>
      </c>
      <c r="M620" s="132" t="s">
        <v>4</v>
      </c>
      <c r="N620" s="132" t="s">
        <v>3</v>
      </c>
      <c r="O620" s="132" t="s">
        <v>1392</v>
      </c>
    </row>
    <row r="621" spans="1:15" s="131" customFormat="1" ht="27" x14ac:dyDescent="0.25">
      <c r="A621" s="132"/>
      <c r="B621" s="132" t="s">
        <v>655</v>
      </c>
      <c r="C621" s="133">
        <v>344</v>
      </c>
      <c r="D621" s="132" t="s">
        <v>1575</v>
      </c>
      <c r="E621" s="132">
        <v>0.86819999999999997</v>
      </c>
      <c r="F621" s="134">
        <v>1</v>
      </c>
      <c r="G621" s="134">
        <v>1</v>
      </c>
      <c r="H621" s="171">
        <f t="shared" si="36"/>
        <v>0.86819999999999997</v>
      </c>
      <c r="I621" s="174">
        <f t="shared" si="37"/>
        <v>0.86819999999999997</v>
      </c>
      <c r="J621" s="173">
        <f t="shared" si="38"/>
        <v>5402.81</v>
      </c>
      <c r="K621" s="175">
        <f t="shared" si="39"/>
        <v>5402.81</v>
      </c>
      <c r="L621" s="134">
        <v>5.95</v>
      </c>
      <c r="M621" s="132" t="s">
        <v>4</v>
      </c>
      <c r="N621" s="132" t="s">
        <v>3</v>
      </c>
      <c r="O621" s="132" t="s">
        <v>1392</v>
      </c>
    </row>
    <row r="622" spans="1:15" s="131" customFormat="1" ht="27" x14ac:dyDescent="0.25">
      <c r="A622" s="132"/>
      <c r="B622" s="132" t="s">
        <v>654</v>
      </c>
      <c r="C622" s="133">
        <v>344</v>
      </c>
      <c r="D622" s="132" t="s">
        <v>1575</v>
      </c>
      <c r="E622" s="132">
        <v>1.2795000000000001</v>
      </c>
      <c r="F622" s="134">
        <v>1</v>
      </c>
      <c r="G622" s="134">
        <v>1</v>
      </c>
      <c r="H622" s="171">
        <f t="shared" si="36"/>
        <v>1.2795000000000001</v>
      </c>
      <c r="I622" s="174">
        <f t="shared" si="37"/>
        <v>1.2795000000000001</v>
      </c>
      <c r="J622" s="173">
        <f t="shared" si="38"/>
        <v>7962.33</v>
      </c>
      <c r="K622" s="175">
        <f t="shared" si="39"/>
        <v>7962.33</v>
      </c>
      <c r="L622" s="134">
        <v>8.58</v>
      </c>
      <c r="M622" s="132" t="s">
        <v>4</v>
      </c>
      <c r="N622" s="132" t="s">
        <v>3</v>
      </c>
      <c r="O622" s="132" t="s">
        <v>1392</v>
      </c>
    </row>
    <row r="623" spans="1:15" s="131" customFormat="1" ht="27" x14ac:dyDescent="0.25">
      <c r="A623" s="132"/>
      <c r="B623" s="132" t="s">
        <v>653</v>
      </c>
      <c r="C623" s="133">
        <v>344</v>
      </c>
      <c r="D623" s="132" t="s">
        <v>1575</v>
      </c>
      <c r="E623" s="132">
        <v>2.4754</v>
      </c>
      <c r="F623" s="134">
        <v>1</v>
      </c>
      <c r="G623" s="134">
        <v>1</v>
      </c>
      <c r="H623" s="171">
        <f t="shared" si="36"/>
        <v>2.4754</v>
      </c>
      <c r="I623" s="174">
        <f t="shared" si="37"/>
        <v>2.4754</v>
      </c>
      <c r="J623" s="173">
        <f t="shared" si="38"/>
        <v>15404.41</v>
      </c>
      <c r="K623" s="175">
        <f t="shared" si="39"/>
        <v>15404.41</v>
      </c>
      <c r="L623" s="134">
        <v>13.87</v>
      </c>
      <c r="M623" s="132" t="s">
        <v>4</v>
      </c>
      <c r="N623" s="132" t="s">
        <v>3</v>
      </c>
      <c r="O623" s="132" t="s">
        <v>1392</v>
      </c>
    </row>
    <row r="624" spans="1:15" s="131" customFormat="1" x14ac:dyDescent="0.25">
      <c r="A624" s="132"/>
      <c r="B624" s="132" t="s">
        <v>652</v>
      </c>
      <c r="C624" s="133">
        <v>346</v>
      </c>
      <c r="D624" s="132" t="s">
        <v>1576</v>
      </c>
      <c r="E624" s="132">
        <v>0.58230000000000004</v>
      </c>
      <c r="F624" s="134">
        <v>1</v>
      </c>
      <c r="G624" s="134">
        <v>1</v>
      </c>
      <c r="H624" s="171">
        <f t="shared" si="36"/>
        <v>0.58230000000000004</v>
      </c>
      <c r="I624" s="174">
        <f t="shared" si="37"/>
        <v>0.58230000000000004</v>
      </c>
      <c r="J624" s="173">
        <f t="shared" si="38"/>
        <v>3623.65</v>
      </c>
      <c r="K624" s="175">
        <f t="shared" si="39"/>
        <v>3623.65</v>
      </c>
      <c r="L624" s="134">
        <v>3.11</v>
      </c>
      <c r="M624" s="132" t="s">
        <v>4</v>
      </c>
      <c r="N624" s="132" t="s">
        <v>3</v>
      </c>
      <c r="O624" s="132" t="s">
        <v>1392</v>
      </c>
    </row>
    <row r="625" spans="1:15" s="131" customFormat="1" x14ac:dyDescent="0.25">
      <c r="A625" s="132"/>
      <c r="B625" s="132" t="s">
        <v>651</v>
      </c>
      <c r="C625" s="133">
        <v>346</v>
      </c>
      <c r="D625" s="132" t="s">
        <v>1576</v>
      </c>
      <c r="E625" s="132">
        <v>0.81899999999999995</v>
      </c>
      <c r="F625" s="134">
        <v>1</v>
      </c>
      <c r="G625" s="134">
        <v>1</v>
      </c>
      <c r="H625" s="171">
        <f t="shared" si="36"/>
        <v>0.81899999999999995</v>
      </c>
      <c r="I625" s="174">
        <f t="shared" si="37"/>
        <v>0.81899999999999995</v>
      </c>
      <c r="J625" s="173">
        <f t="shared" si="38"/>
        <v>5096.6400000000003</v>
      </c>
      <c r="K625" s="175">
        <f t="shared" si="39"/>
        <v>5096.6400000000003</v>
      </c>
      <c r="L625" s="134">
        <v>4.38</v>
      </c>
      <c r="M625" s="132" t="s">
        <v>4</v>
      </c>
      <c r="N625" s="132" t="s">
        <v>3</v>
      </c>
      <c r="O625" s="132" t="s">
        <v>1392</v>
      </c>
    </row>
    <row r="626" spans="1:15" s="131" customFormat="1" x14ac:dyDescent="0.25">
      <c r="A626" s="132"/>
      <c r="B626" s="132" t="s">
        <v>650</v>
      </c>
      <c r="C626" s="133">
        <v>346</v>
      </c>
      <c r="D626" s="132" t="s">
        <v>1576</v>
      </c>
      <c r="E626" s="132">
        <v>1.2398</v>
      </c>
      <c r="F626" s="134">
        <v>1</v>
      </c>
      <c r="G626" s="134">
        <v>1</v>
      </c>
      <c r="H626" s="171">
        <f t="shared" si="36"/>
        <v>1.2398</v>
      </c>
      <c r="I626" s="174">
        <f t="shared" si="37"/>
        <v>1.2398</v>
      </c>
      <c r="J626" s="173">
        <f t="shared" si="38"/>
        <v>7715.28</v>
      </c>
      <c r="K626" s="175">
        <f t="shared" si="39"/>
        <v>7715.28</v>
      </c>
      <c r="L626" s="134">
        <v>6.56</v>
      </c>
      <c r="M626" s="132" t="s">
        <v>4</v>
      </c>
      <c r="N626" s="132" t="s">
        <v>3</v>
      </c>
      <c r="O626" s="132" t="s">
        <v>1392</v>
      </c>
    </row>
    <row r="627" spans="1:15" s="131" customFormat="1" x14ac:dyDescent="0.25">
      <c r="A627" s="132"/>
      <c r="B627" s="132" t="s">
        <v>649</v>
      </c>
      <c r="C627" s="133">
        <v>346</v>
      </c>
      <c r="D627" s="132" t="s">
        <v>1576</v>
      </c>
      <c r="E627" s="132">
        <v>3.2704</v>
      </c>
      <c r="F627" s="134">
        <v>1</v>
      </c>
      <c r="G627" s="134">
        <v>1</v>
      </c>
      <c r="H627" s="171">
        <f t="shared" si="36"/>
        <v>3.2704</v>
      </c>
      <c r="I627" s="174">
        <f t="shared" si="37"/>
        <v>3.2704</v>
      </c>
      <c r="J627" s="173">
        <f t="shared" si="38"/>
        <v>20351.7</v>
      </c>
      <c r="K627" s="175">
        <f t="shared" si="39"/>
        <v>20351.7</v>
      </c>
      <c r="L627" s="134">
        <v>13.8</v>
      </c>
      <c r="M627" s="132" t="s">
        <v>4</v>
      </c>
      <c r="N627" s="132" t="s">
        <v>3</v>
      </c>
      <c r="O627" s="132" t="s">
        <v>1392</v>
      </c>
    </row>
    <row r="628" spans="1:15" s="131" customFormat="1" ht="27" x14ac:dyDescent="0.25">
      <c r="A628" s="132"/>
      <c r="B628" s="132" t="s">
        <v>648</v>
      </c>
      <c r="C628" s="133">
        <v>347</v>
      </c>
      <c r="D628" s="132" t="s">
        <v>1577</v>
      </c>
      <c r="E628" s="132">
        <v>0.52800000000000002</v>
      </c>
      <c r="F628" s="134">
        <v>1</v>
      </c>
      <c r="G628" s="134">
        <v>1</v>
      </c>
      <c r="H628" s="171">
        <f t="shared" si="36"/>
        <v>0.52800000000000002</v>
      </c>
      <c r="I628" s="174">
        <f t="shared" si="37"/>
        <v>0.52800000000000002</v>
      </c>
      <c r="J628" s="173">
        <f t="shared" si="38"/>
        <v>3285.74</v>
      </c>
      <c r="K628" s="175">
        <f t="shared" si="39"/>
        <v>3285.74</v>
      </c>
      <c r="L628" s="134">
        <v>2.96</v>
      </c>
      <c r="M628" s="132" t="s">
        <v>4</v>
      </c>
      <c r="N628" s="132" t="s">
        <v>3</v>
      </c>
      <c r="O628" s="132" t="s">
        <v>1392</v>
      </c>
    </row>
    <row r="629" spans="1:15" s="131" customFormat="1" ht="27" x14ac:dyDescent="0.25">
      <c r="A629" s="132"/>
      <c r="B629" s="132" t="s">
        <v>647</v>
      </c>
      <c r="C629" s="133">
        <v>347</v>
      </c>
      <c r="D629" s="132" t="s">
        <v>1577</v>
      </c>
      <c r="E629" s="132">
        <v>0.66990000000000005</v>
      </c>
      <c r="F629" s="134">
        <v>1</v>
      </c>
      <c r="G629" s="134">
        <v>1</v>
      </c>
      <c r="H629" s="171">
        <f t="shared" si="36"/>
        <v>0.66990000000000005</v>
      </c>
      <c r="I629" s="174">
        <f t="shared" si="37"/>
        <v>0.66990000000000005</v>
      </c>
      <c r="J629" s="173">
        <f t="shared" si="38"/>
        <v>4168.79</v>
      </c>
      <c r="K629" s="175">
        <f t="shared" si="39"/>
        <v>4168.79</v>
      </c>
      <c r="L629" s="134">
        <v>3.94</v>
      </c>
      <c r="M629" s="132" t="s">
        <v>4</v>
      </c>
      <c r="N629" s="132" t="s">
        <v>3</v>
      </c>
      <c r="O629" s="132" t="s">
        <v>1392</v>
      </c>
    </row>
    <row r="630" spans="1:15" s="131" customFormat="1" ht="27" x14ac:dyDescent="0.25">
      <c r="A630" s="132"/>
      <c r="B630" s="132" t="s">
        <v>646</v>
      </c>
      <c r="C630" s="133">
        <v>347</v>
      </c>
      <c r="D630" s="132" t="s">
        <v>1577</v>
      </c>
      <c r="E630" s="132">
        <v>0.94330000000000003</v>
      </c>
      <c r="F630" s="134">
        <v>1</v>
      </c>
      <c r="G630" s="134">
        <v>1</v>
      </c>
      <c r="H630" s="171">
        <f t="shared" si="36"/>
        <v>0.94330000000000003</v>
      </c>
      <c r="I630" s="174">
        <f t="shared" si="37"/>
        <v>0.94330000000000003</v>
      </c>
      <c r="J630" s="173">
        <f t="shared" si="38"/>
        <v>5870.16</v>
      </c>
      <c r="K630" s="175">
        <f t="shared" si="39"/>
        <v>5870.16</v>
      </c>
      <c r="L630" s="134">
        <v>5.4</v>
      </c>
      <c r="M630" s="132" t="s">
        <v>4</v>
      </c>
      <c r="N630" s="132" t="s">
        <v>3</v>
      </c>
      <c r="O630" s="132" t="s">
        <v>1392</v>
      </c>
    </row>
    <row r="631" spans="1:15" s="131" customFormat="1" ht="27" x14ac:dyDescent="0.25">
      <c r="A631" s="132"/>
      <c r="B631" s="132" t="s">
        <v>645</v>
      </c>
      <c r="C631" s="133">
        <v>347</v>
      </c>
      <c r="D631" s="132" t="s">
        <v>1577</v>
      </c>
      <c r="E631" s="132">
        <v>2.1772</v>
      </c>
      <c r="F631" s="134">
        <v>1</v>
      </c>
      <c r="G631" s="134">
        <v>1</v>
      </c>
      <c r="H631" s="171">
        <f t="shared" si="36"/>
        <v>2.1772</v>
      </c>
      <c r="I631" s="174">
        <f t="shared" si="37"/>
        <v>2.1772</v>
      </c>
      <c r="J631" s="173">
        <f t="shared" si="38"/>
        <v>13548.72</v>
      </c>
      <c r="K631" s="175">
        <f t="shared" si="39"/>
        <v>13548.72</v>
      </c>
      <c r="L631" s="134">
        <v>10.64</v>
      </c>
      <c r="M631" s="132" t="s">
        <v>4</v>
      </c>
      <c r="N631" s="132" t="s">
        <v>3</v>
      </c>
      <c r="O631" s="132" t="s">
        <v>1392</v>
      </c>
    </row>
    <row r="632" spans="1:15" s="131" customFormat="1" ht="27" x14ac:dyDescent="0.25">
      <c r="A632" s="132"/>
      <c r="B632" s="132" t="s">
        <v>644</v>
      </c>
      <c r="C632" s="133">
        <v>349</v>
      </c>
      <c r="D632" s="132" t="s">
        <v>1578</v>
      </c>
      <c r="E632" s="132">
        <v>0.41820000000000002</v>
      </c>
      <c r="F632" s="134">
        <v>1</v>
      </c>
      <c r="G632" s="134">
        <v>1</v>
      </c>
      <c r="H632" s="171">
        <f t="shared" si="36"/>
        <v>0.41820000000000002</v>
      </c>
      <c r="I632" s="174">
        <f t="shared" si="37"/>
        <v>0.41820000000000002</v>
      </c>
      <c r="J632" s="173">
        <f t="shared" si="38"/>
        <v>2602.46</v>
      </c>
      <c r="K632" s="175">
        <f t="shared" si="39"/>
        <v>2602.46</v>
      </c>
      <c r="L632" s="134">
        <v>2.25</v>
      </c>
      <c r="M632" s="132" t="s">
        <v>4</v>
      </c>
      <c r="N632" s="132" t="s">
        <v>3</v>
      </c>
      <c r="O632" s="132" t="s">
        <v>1392</v>
      </c>
    </row>
    <row r="633" spans="1:15" s="131" customFormat="1" ht="27" x14ac:dyDescent="0.25">
      <c r="A633" s="132"/>
      <c r="B633" s="132" t="s">
        <v>643</v>
      </c>
      <c r="C633" s="133">
        <v>349</v>
      </c>
      <c r="D633" s="132" t="s">
        <v>1578</v>
      </c>
      <c r="E633" s="132">
        <v>0.63649999999999995</v>
      </c>
      <c r="F633" s="134">
        <v>1</v>
      </c>
      <c r="G633" s="134">
        <v>1</v>
      </c>
      <c r="H633" s="171">
        <f t="shared" si="36"/>
        <v>0.63649999999999995</v>
      </c>
      <c r="I633" s="174">
        <f t="shared" si="37"/>
        <v>0.63649999999999995</v>
      </c>
      <c r="J633" s="173">
        <f t="shared" si="38"/>
        <v>3960.94</v>
      </c>
      <c r="K633" s="175">
        <f t="shared" si="39"/>
        <v>3960.94</v>
      </c>
      <c r="L633" s="134">
        <v>4.26</v>
      </c>
      <c r="M633" s="132" t="s">
        <v>4</v>
      </c>
      <c r="N633" s="132" t="s">
        <v>3</v>
      </c>
      <c r="O633" s="132" t="s">
        <v>1392</v>
      </c>
    </row>
    <row r="634" spans="1:15" s="131" customFormat="1" ht="27" x14ac:dyDescent="0.25">
      <c r="A634" s="132"/>
      <c r="B634" s="132" t="s">
        <v>642</v>
      </c>
      <c r="C634" s="133">
        <v>349</v>
      </c>
      <c r="D634" s="132" t="s">
        <v>1578</v>
      </c>
      <c r="E634" s="132">
        <v>1.0499000000000001</v>
      </c>
      <c r="F634" s="134">
        <v>1</v>
      </c>
      <c r="G634" s="134">
        <v>1</v>
      </c>
      <c r="H634" s="171">
        <f t="shared" si="36"/>
        <v>1.0499000000000001</v>
      </c>
      <c r="I634" s="174">
        <f t="shared" si="37"/>
        <v>1.0499000000000001</v>
      </c>
      <c r="J634" s="173">
        <f t="shared" si="38"/>
        <v>6533.53</v>
      </c>
      <c r="K634" s="175">
        <f t="shared" si="39"/>
        <v>6533.53</v>
      </c>
      <c r="L634" s="134">
        <v>6.63</v>
      </c>
      <c r="M634" s="132" t="s">
        <v>4</v>
      </c>
      <c r="N634" s="132" t="s">
        <v>3</v>
      </c>
      <c r="O634" s="132" t="s">
        <v>1392</v>
      </c>
    </row>
    <row r="635" spans="1:15" s="131" customFormat="1" ht="27" x14ac:dyDescent="0.25">
      <c r="A635" s="132"/>
      <c r="B635" s="132" t="s">
        <v>641</v>
      </c>
      <c r="C635" s="133">
        <v>349</v>
      </c>
      <c r="D635" s="132" t="s">
        <v>1578</v>
      </c>
      <c r="E635" s="132">
        <v>2.2059000000000002</v>
      </c>
      <c r="F635" s="134">
        <v>1</v>
      </c>
      <c r="G635" s="134">
        <v>1</v>
      </c>
      <c r="H635" s="171">
        <f t="shared" si="36"/>
        <v>2.2059000000000002</v>
      </c>
      <c r="I635" s="174">
        <f t="shared" si="37"/>
        <v>2.2059000000000002</v>
      </c>
      <c r="J635" s="173">
        <f t="shared" si="38"/>
        <v>13727.32</v>
      </c>
      <c r="K635" s="175">
        <f t="shared" si="39"/>
        <v>13727.32</v>
      </c>
      <c r="L635" s="134">
        <v>11.29</v>
      </c>
      <c r="M635" s="132" t="s">
        <v>4</v>
      </c>
      <c r="N635" s="132" t="s">
        <v>3</v>
      </c>
      <c r="O635" s="132" t="s">
        <v>1392</v>
      </c>
    </row>
    <row r="636" spans="1:15" s="131" customFormat="1" ht="27" x14ac:dyDescent="0.25">
      <c r="A636" s="132"/>
      <c r="B636" s="132" t="s">
        <v>640</v>
      </c>
      <c r="C636" s="133">
        <v>351</v>
      </c>
      <c r="D636" s="132" t="s">
        <v>1579</v>
      </c>
      <c r="E636" s="132">
        <v>0.4521</v>
      </c>
      <c r="F636" s="134">
        <v>1</v>
      </c>
      <c r="G636" s="134">
        <v>1</v>
      </c>
      <c r="H636" s="171">
        <f t="shared" si="36"/>
        <v>0.4521</v>
      </c>
      <c r="I636" s="174">
        <f t="shared" si="37"/>
        <v>0.4521</v>
      </c>
      <c r="J636" s="173">
        <f t="shared" si="38"/>
        <v>2813.42</v>
      </c>
      <c r="K636" s="175">
        <f t="shared" si="39"/>
        <v>2813.42</v>
      </c>
      <c r="L636" s="134">
        <v>2.56</v>
      </c>
      <c r="M636" s="132" t="s">
        <v>4</v>
      </c>
      <c r="N636" s="132" t="s">
        <v>3</v>
      </c>
      <c r="O636" s="132" t="s">
        <v>1392</v>
      </c>
    </row>
    <row r="637" spans="1:15" s="131" customFormat="1" ht="27" x14ac:dyDescent="0.25">
      <c r="A637" s="132"/>
      <c r="B637" s="132" t="s">
        <v>639</v>
      </c>
      <c r="C637" s="133">
        <v>351</v>
      </c>
      <c r="D637" s="132" t="s">
        <v>1579</v>
      </c>
      <c r="E637" s="132">
        <v>0.55779999999999996</v>
      </c>
      <c r="F637" s="134">
        <v>1</v>
      </c>
      <c r="G637" s="134">
        <v>1</v>
      </c>
      <c r="H637" s="171">
        <f t="shared" si="36"/>
        <v>0.55779999999999996</v>
      </c>
      <c r="I637" s="174">
        <f t="shared" si="37"/>
        <v>0.55779999999999996</v>
      </c>
      <c r="J637" s="173">
        <f t="shared" si="38"/>
        <v>3471.19</v>
      </c>
      <c r="K637" s="175">
        <f t="shared" si="39"/>
        <v>3471.19</v>
      </c>
      <c r="L637" s="134">
        <v>3.54</v>
      </c>
      <c r="M637" s="132" t="s">
        <v>4</v>
      </c>
      <c r="N637" s="132" t="s">
        <v>3</v>
      </c>
      <c r="O637" s="132" t="s">
        <v>1392</v>
      </c>
    </row>
    <row r="638" spans="1:15" s="131" customFormat="1" ht="27" x14ac:dyDescent="0.25">
      <c r="A638" s="132"/>
      <c r="B638" s="132" t="s">
        <v>638</v>
      </c>
      <c r="C638" s="133">
        <v>351</v>
      </c>
      <c r="D638" s="132" t="s">
        <v>1579</v>
      </c>
      <c r="E638" s="132">
        <v>0.84650000000000003</v>
      </c>
      <c r="F638" s="134">
        <v>1</v>
      </c>
      <c r="G638" s="134">
        <v>1</v>
      </c>
      <c r="H638" s="171">
        <f t="shared" si="36"/>
        <v>0.84650000000000003</v>
      </c>
      <c r="I638" s="174">
        <f t="shared" si="37"/>
        <v>0.84650000000000003</v>
      </c>
      <c r="J638" s="173">
        <f t="shared" si="38"/>
        <v>5267.77</v>
      </c>
      <c r="K638" s="175">
        <f t="shared" si="39"/>
        <v>5267.77</v>
      </c>
      <c r="L638" s="134">
        <v>5.0599999999999996</v>
      </c>
      <c r="M638" s="132" t="s">
        <v>4</v>
      </c>
      <c r="N638" s="132" t="s">
        <v>3</v>
      </c>
      <c r="O638" s="132" t="s">
        <v>1392</v>
      </c>
    </row>
    <row r="639" spans="1:15" s="131" customFormat="1" ht="27" x14ac:dyDescent="0.25">
      <c r="A639" s="132"/>
      <c r="B639" s="132" t="s">
        <v>637</v>
      </c>
      <c r="C639" s="133">
        <v>351</v>
      </c>
      <c r="D639" s="132" t="s">
        <v>1579</v>
      </c>
      <c r="E639" s="132">
        <v>1.7809999999999999</v>
      </c>
      <c r="F639" s="134">
        <v>1</v>
      </c>
      <c r="G639" s="134">
        <v>1</v>
      </c>
      <c r="H639" s="171">
        <f t="shared" si="36"/>
        <v>1.7809999999999999</v>
      </c>
      <c r="I639" s="174">
        <f t="shared" si="37"/>
        <v>1.7809999999999999</v>
      </c>
      <c r="J639" s="173">
        <f t="shared" si="38"/>
        <v>11083.16</v>
      </c>
      <c r="K639" s="175">
        <f t="shared" si="39"/>
        <v>11083.16</v>
      </c>
      <c r="L639" s="134">
        <v>9.3699999999999992</v>
      </c>
      <c r="M639" s="132" t="s">
        <v>4</v>
      </c>
      <c r="N639" s="132" t="s">
        <v>3</v>
      </c>
      <c r="O639" s="132" t="s">
        <v>1392</v>
      </c>
    </row>
    <row r="640" spans="1:15" s="131" customFormat="1" ht="27" x14ac:dyDescent="0.25">
      <c r="A640" s="132"/>
      <c r="B640" s="132" t="s">
        <v>636</v>
      </c>
      <c r="C640" s="133">
        <v>361</v>
      </c>
      <c r="D640" s="132" t="s">
        <v>1580</v>
      </c>
      <c r="E640" s="132">
        <v>1.1839</v>
      </c>
      <c r="F640" s="134">
        <v>1</v>
      </c>
      <c r="G640" s="134">
        <v>1</v>
      </c>
      <c r="H640" s="171">
        <f t="shared" si="36"/>
        <v>1.1839</v>
      </c>
      <c r="I640" s="174">
        <f t="shared" si="37"/>
        <v>1.1839</v>
      </c>
      <c r="J640" s="173">
        <f t="shared" si="38"/>
        <v>7367.41</v>
      </c>
      <c r="K640" s="175">
        <f t="shared" si="39"/>
        <v>7367.41</v>
      </c>
      <c r="L640" s="134">
        <v>3.77</v>
      </c>
      <c r="M640" s="132" t="s">
        <v>4</v>
      </c>
      <c r="N640" s="132" t="s">
        <v>3</v>
      </c>
      <c r="O640" s="132" t="s">
        <v>1392</v>
      </c>
    </row>
    <row r="641" spans="1:15" s="131" customFormat="1" ht="27" x14ac:dyDescent="0.25">
      <c r="A641" s="132"/>
      <c r="B641" s="132" t="s">
        <v>635</v>
      </c>
      <c r="C641" s="133">
        <v>361</v>
      </c>
      <c r="D641" s="132" t="s">
        <v>1580</v>
      </c>
      <c r="E641" s="132">
        <v>1.5499000000000001</v>
      </c>
      <c r="F641" s="134">
        <v>1</v>
      </c>
      <c r="G641" s="134">
        <v>1</v>
      </c>
      <c r="H641" s="171">
        <f t="shared" si="36"/>
        <v>1.5499000000000001</v>
      </c>
      <c r="I641" s="174">
        <f t="shared" si="37"/>
        <v>1.5499000000000001</v>
      </c>
      <c r="J641" s="173">
        <f t="shared" si="38"/>
        <v>9645.0300000000007</v>
      </c>
      <c r="K641" s="175">
        <f t="shared" si="39"/>
        <v>9645.0300000000007</v>
      </c>
      <c r="L641" s="134">
        <v>7.32</v>
      </c>
      <c r="M641" s="132" t="s">
        <v>4</v>
      </c>
      <c r="N641" s="132" t="s">
        <v>3</v>
      </c>
      <c r="O641" s="132" t="s">
        <v>1392</v>
      </c>
    </row>
    <row r="642" spans="1:15" s="131" customFormat="1" ht="27" x14ac:dyDescent="0.25">
      <c r="A642" s="132"/>
      <c r="B642" s="132" t="s">
        <v>634</v>
      </c>
      <c r="C642" s="133">
        <v>361</v>
      </c>
      <c r="D642" s="132" t="s">
        <v>1580</v>
      </c>
      <c r="E642" s="132">
        <v>2.4906000000000001</v>
      </c>
      <c r="F642" s="134">
        <v>1</v>
      </c>
      <c r="G642" s="134">
        <v>1</v>
      </c>
      <c r="H642" s="171">
        <f t="shared" si="36"/>
        <v>2.4906000000000001</v>
      </c>
      <c r="I642" s="174">
        <f t="shared" si="37"/>
        <v>2.4906000000000001</v>
      </c>
      <c r="J642" s="173">
        <f t="shared" si="38"/>
        <v>15499</v>
      </c>
      <c r="K642" s="175">
        <f t="shared" si="39"/>
        <v>15499</v>
      </c>
      <c r="L642" s="134">
        <v>12.86</v>
      </c>
      <c r="M642" s="132" t="s">
        <v>4</v>
      </c>
      <c r="N642" s="132" t="s">
        <v>3</v>
      </c>
      <c r="O642" s="132" t="s">
        <v>1392</v>
      </c>
    </row>
    <row r="643" spans="1:15" s="131" customFormat="1" ht="27" x14ac:dyDescent="0.25">
      <c r="A643" s="132"/>
      <c r="B643" s="132" t="s">
        <v>633</v>
      </c>
      <c r="C643" s="133">
        <v>361</v>
      </c>
      <c r="D643" s="132" t="s">
        <v>1580</v>
      </c>
      <c r="E643" s="132">
        <v>6.1614000000000004</v>
      </c>
      <c r="F643" s="134">
        <v>1</v>
      </c>
      <c r="G643" s="134">
        <v>1</v>
      </c>
      <c r="H643" s="171">
        <f t="shared" si="36"/>
        <v>6.1614000000000004</v>
      </c>
      <c r="I643" s="174">
        <f t="shared" si="37"/>
        <v>6.1614000000000004</v>
      </c>
      <c r="J643" s="173">
        <f t="shared" si="38"/>
        <v>38342.39</v>
      </c>
      <c r="K643" s="175">
        <f t="shared" si="39"/>
        <v>38342.39</v>
      </c>
      <c r="L643" s="134">
        <v>25.33</v>
      </c>
      <c r="M643" s="132" t="s">
        <v>4</v>
      </c>
      <c r="N643" s="132" t="s">
        <v>3</v>
      </c>
      <c r="O643" s="132" t="s">
        <v>1392</v>
      </c>
    </row>
    <row r="644" spans="1:15" s="131" customFormat="1" x14ac:dyDescent="0.25">
      <c r="A644" s="132"/>
      <c r="B644" s="132" t="s">
        <v>632</v>
      </c>
      <c r="C644" s="133">
        <v>362</v>
      </c>
      <c r="D644" s="132" t="s">
        <v>1581</v>
      </c>
      <c r="E644" s="132">
        <v>0.99529999999999996</v>
      </c>
      <c r="F644" s="134">
        <v>1</v>
      </c>
      <c r="G644" s="134">
        <v>1</v>
      </c>
      <c r="H644" s="171">
        <f t="shared" si="36"/>
        <v>0.99529999999999996</v>
      </c>
      <c r="I644" s="174">
        <f t="shared" si="37"/>
        <v>0.99529999999999996</v>
      </c>
      <c r="J644" s="173">
        <f t="shared" si="38"/>
        <v>6193.75</v>
      </c>
      <c r="K644" s="175">
        <f t="shared" si="39"/>
        <v>6193.75</v>
      </c>
      <c r="L644" s="134">
        <v>1.83</v>
      </c>
      <c r="M644" s="132" t="s">
        <v>4</v>
      </c>
      <c r="N644" s="132" t="s">
        <v>3</v>
      </c>
      <c r="O644" s="132" t="s">
        <v>1392</v>
      </c>
    </row>
    <row r="645" spans="1:15" s="131" customFormat="1" x14ac:dyDescent="0.25">
      <c r="A645" s="132"/>
      <c r="B645" s="132" t="s">
        <v>631</v>
      </c>
      <c r="C645" s="133">
        <v>362</v>
      </c>
      <c r="D645" s="132" t="s">
        <v>1581</v>
      </c>
      <c r="E645" s="132">
        <v>1.2365999999999999</v>
      </c>
      <c r="F645" s="134">
        <v>1</v>
      </c>
      <c r="G645" s="134">
        <v>1</v>
      </c>
      <c r="H645" s="171">
        <f t="shared" si="36"/>
        <v>1.2365999999999999</v>
      </c>
      <c r="I645" s="174">
        <f t="shared" si="37"/>
        <v>1.2365999999999999</v>
      </c>
      <c r="J645" s="173">
        <f t="shared" si="38"/>
        <v>7695.36</v>
      </c>
      <c r="K645" s="175">
        <f t="shared" si="39"/>
        <v>7695.36</v>
      </c>
      <c r="L645" s="134">
        <v>2.2999999999999998</v>
      </c>
      <c r="M645" s="132" t="s">
        <v>4</v>
      </c>
      <c r="N645" s="132" t="s">
        <v>3</v>
      </c>
      <c r="O645" s="132" t="s">
        <v>1392</v>
      </c>
    </row>
    <row r="646" spans="1:15" s="131" customFormat="1" x14ac:dyDescent="0.25">
      <c r="A646" s="132"/>
      <c r="B646" s="132" t="s">
        <v>630</v>
      </c>
      <c r="C646" s="133">
        <v>362</v>
      </c>
      <c r="D646" s="132" t="s">
        <v>1581</v>
      </c>
      <c r="E646" s="132">
        <v>1.5736000000000001</v>
      </c>
      <c r="F646" s="134">
        <v>1</v>
      </c>
      <c r="G646" s="134">
        <v>1</v>
      </c>
      <c r="H646" s="171">
        <f t="shared" si="36"/>
        <v>1.5736000000000001</v>
      </c>
      <c r="I646" s="174">
        <f t="shared" si="37"/>
        <v>1.5736000000000001</v>
      </c>
      <c r="J646" s="173">
        <f t="shared" si="38"/>
        <v>9792.51</v>
      </c>
      <c r="K646" s="175">
        <f t="shared" si="39"/>
        <v>9792.51</v>
      </c>
      <c r="L646" s="134">
        <v>5.57</v>
      </c>
      <c r="M646" s="132" t="s">
        <v>4</v>
      </c>
      <c r="N646" s="132" t="s">
        <v>3</v>
      </c>
      <c r="O646" s="132" t="s">
        <v>1392</v>
      </c>
    </row>
    <row r="647" spans="1:15" s="131" customFormat="1" x14ac:dyDescent="0.25">
      <c r="A647" s="132"/>
      <c r="B647" s="132" t="s">
        <v>629</v>
      </c>
      <c r="C647" s="133">
        <v>362</v>
      </c>
      <c r="D647" s="132" t="s">
        <v>1581</v>
      </c>
      <c r="E647" s="132">
        <v>3.9860000000000002</v>
      </c>
      <c r="F647" s="134">
        <v>1</v>
      </c>
      <c r="G647" s="134">
        <v>1</v>
      </c>
      <c r="H647" s="171">
        <f t="shared" si="36"/>
        <v>3.9860000000000002</v>
      </c>
      <c r="I647" s="174">
        <f t="shared" si="37"/>
        <v>3.9860000000000002</v>
      </c>
      <c r="J647" s="173">
        <f t="shared" si="38"/>
        <v>24804.880000000001</v>
      </c>
      <c r="K647" s="175">
        <f t="shared" si="39"/>
        <v>24804.880000000001</v>
      </c>
      <c r="L647" s="134">
        <v>14</v>
      </c>
      <c r="M647" s="132" t="s">
        <v>4</v>
      </c>
      <c r="N647" s="132" t="s">
        <v>3</v>
      </c>
      <c r="O647" s="132" t="s">
        <v>1392</v>
      </c>
    </row>
    <row r="648" spans="1:15" s="131" customFormat="1" x14ac:dyDescent="0.25">
      <c r="A648" s="132"/>
      <c r="B648" s="132" t="s">
        <v>628</v>
      </c>
      <c r="C648" s="133">
        <v>363</v>
      </c>
      <c r="D648" s="132" t="s">
        <v>1582</v>
      </c>
      <c r="E648" s="132">
        <v>0.9093</v>
      </c>
      <c r="F648" s="134">
        <v>1</v>
      </c>
      <c r="G648" s="134">
        <v>1</v>
      </c>
      <c r="H648" s="171">
        <f t="shared" si="36"/>
        <v>0.9093</v>
      </c>
      <c r="I648" s="174">
        <f t="shared" si="37"/>
        <v>0.9093</v>
      </c>
      <c r="J648" s="173">
        <f t="shared" si="38"/>
        <v>5658.57</v>
      </c>
      <c r="K648" s="175">
        <f t="shared" si="39"/>
        <v>5658.57</v>
      </c>
      <c r="L648" s="134">
        <v>1.89</v>
      </c>
      <c r="M648" s="132" t="s">
        <v>4</v>
      </c>
      <c r="N648" s="132" t="s">
        <v>3</v>
      </c>
      <c r="O648" s="132" t="s">
        <v>1392</v>
      </c>
    </row>
    <row r="649" spans="1:15" s="131" customFormat="1" x14ac:dyDescent="0.25">
      <c r="A649" s="132"/>
      <c r="B649" s="132" t="s">
        <v>627</v>
      </c>
      <c r="C649" s="133">
        <v>363</v>
      </c>
      <c r="D649" s="132" t="s">
        <v>1582</v>
      </c>
      <c r="E649" s="132">
        <v>1.4731000000000001</v>
      </c>
      <c r="F649" s="134">
        <v>1</v>
      </c>
      <c r="G649" s="134">
        <v>1</v>
      </c>
      <c r="H649" s="171">
        <f t="shared" si="36"/>
        <v>1.4731000000000001</v>
      </c>
      <c r="I649" s="174">
        <f t="shared" si="37"/>
        <v>1.4731000000000001</v>
      </c>
      <c r="J649" s="173">
        <f t="shared" si="38"/>
        <v>9167.1</v>
      </c>
      <c r="K649" s="175">
        <f t="shared" si="39"/>
        <v>9167.1</v>
      </c>
      <c r="L649" s="134">
        <v>3.05</v>
      </c>
      <c r="M649" s="132" t="s">
        <v>4</v>
      </c>
      <c r="N649" s="132" t="s">
        <v>3</v>
      </c>
      <c r="O649" s="132" t="s">
        <v>1392</v>
      </c>
    </row>
    <row r="650" spans="1:15" s="131" customFormat="1" x14ac:dyDescent="0.25">
      <c r="A650" s="132"/>
      <c r="B650" s="132" t="s">
        <v>626</v>
      </c>
      <c r="C650" s="133">
        <v>363</v>
      </c>
      <c r="D650" s="132" t="s">
        <v>1582</v>
      </c>
      <c r="E650" s="132">
        <v>1.8048999999999999</v>
      </c>
      <c r="F650" s="134">
        <v>1</v>
      </c>
      <c r="G650" s="134">
        <v>1</v>
      </c>
      <c r="H650" s="171">
        <f t="shared" si="36"/>
        <v>1.8048999999999999</v>
      </c>
      <c r="I650" s="174">
        <f t="shared" si="37"/>
        <v>1.8048999999999999</v>
      </c>
      <c r="J650" s="173">
        <f t="shared" si="38"/>
        <v>11231.89</v>
      </c>
      <c r="K650" s="175">
        <f t="shared" si="39"/>
        <v>11231.89</v>
      </c>
      <c r="L650" s="134">
        <v>6.02</v>
      </c>
      <c r="M650" s="132" t="s">
        <v>4</v>
      </c>
      <c r="N650" s="132" t="s">
        <v>3</v>
      </c>
      <c r="O650" s="132" t="s">
        <v>1392</v>
      </c>
    </row>
    <row r="651" spans="1:15" s="131" customFormat="1" x14ac:dyDescent="0.25">
      <c r="A651" s="132"/>
      <c r="B651" s="132" t="s">
        <v>625</v>
      </c>
      <c r="C651" s="133">
        <v>363</v>
      </c>
      <c r="D651" s="132" t="s">
        <v>1582</v>
      </c>
      <c r="E651" s="132">
        <v>3.1671</v>
      </c>
      <c r="F651" s="134">
        <v>1</v>
      </c>
      <c r="G651" s="134">
        <v>1</v>
      </c>
      <c r="H651" s="171">
        <f t="shared" si="36"/>
        <v>3.1671</v>
      </c>
      <c r="I651" s="174">
        <f t="shared" si="37"/>
        <v>3.1671</v>
      </c>
      <c r="J651" s="173">
        <f t="shared" si="38"/>
        <v>19708.86</v>
      </c>
      <c r="K651" s="175">
        <f t="shared" si="39"/>
        <v>19708.86</v>
      </c>
      <c r="L651" s="134">
        <v>17.920000000000002</v>
      </c>
      <c r="M651" s="132" t="s">
        <v>4</v>
      </c>
      <c r="N651" s="132" t="s">
        <v>3</v>
      </c>
      <c r="O651" s="132" t="s">
        <v>1392</v>
      </c>
    </row>
    <row r="652" spans="1:15" s="131" customFormat="1" ht="27" x14ac:dyDescent="0.25">
      <c r="A652" s="132"/>
      <c r="B652" s="132" t="s">
        <v>624</v>
      </c>
      <c r="C652" s="133">
        <v>364</v>
      </c>
      <c r="D652" s="132" t="s">
        <v>1583</v>
      </c>
      <c r="E652" s="132">
        <v>0.77590000000000003</v>
      </c>
      <c r="F652" s="134">
        <v>1</v>
      </c>
      <c r="G652" s="134">
        <v>1</v>
      </c>
      <c r="H652" s="171">
        <f t="shared" si="36"/>
        <v>0.77590000000000003</v>
      </c>
      <c r="I652" s="174">
        <f t="shared" si="37"/>
        <v>0.77590000000000003</v>
      </c>
      <c r="J652" s="173">
        <f t="shared" si="38"/>
        <v>4828.43</v>
      </c>
      <c r="K652" s="175">
        <f t="shared" si="39"/>
        <v>4828.43</v>
      </c>
      <c r="L652" s="134">
        <v>2.77</v>
      </c>
      <c r="M652" s="132" t="s">
        <v>4</v>
      </c>
      <c r="N652" s="132" t="s">
        <v>3</v>
      </c>
      <c r="O652" s="132" t="s">
        <v>1392</v>
      </c>
    </row>
    <row r="653" spans="1:15" s="131" customFormat="1" ht="27" x14ac:dyDescent="0.25">
      <c r="A653" s="132"/>
      <c r="B653" s="132" t="s">
        <v>623</v>
      </c>
      <c r="C653" s="133">
        <v>364</v>
      </c>
      <c r="D653" s="132" t="s">
        <v>1583</v>
      </c>
      <c r="E653" s="132">
        <v>1.0851</v>
      </c>
      <c r="F653" s="134">
        <v>1</v>
      </c>
      <c r="G653" s="134">
        <v>1</v>
      </c>
      <c r="H653" s="171">
        <f t="shared" ref="H653:H716" si="40">ROUND(E653*F653,5)</f>
        <v>1.0851</v>
      </c>
      <c r="I653" s="174">
        <f t="shared" ref="I653:I716" si="41">ROUND(E653*G653,5)</f>
        <v>1.0851</v>
      </c>
      <c r="J653" s="173">
        <f t="shared" ref="J653:J716" si="42">ROUND(H653*6223,2)</f>
        <v>6752.58</v>
      </c>
      <c r="K653" s="175">
        <f t="shared" ref="K653:K716" si="43">ROUND(I653*6223,2)</f>
        <v>6752.58</v>
      </c>
      <c r="L653" s="134">
        <v>4.99</v>
      </c>
      <c r="M653" s="132" t="s">
        <v>4</v>
      </c>
      <c r="N653" s="132" t="s">
        <v>3</v>
      </c>
      <c r="O653" s="132" t="s">
        <v>1392</v>
      </c>
    </row>
    <row r="654" spans="1:15" s="131" customFormat="1" ht="27" x14ac:dyDescent="0.25">
      <c r="A654" s="132"/>
      <c r="B654" s="132" t="s">
        <v>622</v>
      </c>
      <c r="C654" s="133">
        <v>364</v>
      </c>
      <c r="D654" s="132" t="s">
        <v>1583</v>
      </c>
      <c r="E654" s="132">
        <v>1.7730999999999999</v>
      </c>
      <c r="F654" s="134">
        <v>1</v>
      </c>
      <c r="G654" s="134">
        <v>1</v>
      </c>
      <c r="H654" s="171">
        <f t="shared" si="40"/>
        <v>1.7730999999999999</v>
      </c>
      <c r="I654" s="174">
        <f t="shared" si="41"/>
        <v>1.7730999999999999</v>
      </c>
      <c r="J654" s="173">
        <f t="shared" si="42"/>
        <v>11034</v>
      </c>
      <c r="K654" s="175">
        <f t="shared" si="43"/>
        <v>11034</v>
      </c>
      <c r="L654" s="134">
        <v>9.27</v>
      </c>
      <c r="M654" s="132" t="s">
        <v>4</v>
      </c>
      <c r="N654" s="132" t="s">
        <v>3</v>
      </c>
      <c r="O654" s="132" t="s">
        <v>1392</v>
      </c>
    </row>
    <row r="655" spans="1:15" s="131" customFormat="1" ht="27" x14ac:dyDescent="0.25">
      <c r="A655" s="132"/>
      <c r="B655" s="132" t="s">
        <v>621</v>
      </c>
      <c r="C655" s="133">
        <v>364</v>
      </c>
      <c r="D655" s="132" t="s">
        <v>1583</v>
      </c>
      <c r="E655" s="132">
        <v>4.0084999999999997</v>
      </c>
      <c r="F655" s="134">
        <v>1</v>
      </c>
      <c r="G655" s="134">
        <v>1</v>
      </c>
      <c r="H655" s="171">
        <f t="shared" si="40"/>
        <v>4.0084999999999997</v>
      </c>
      <c r="I655" s="174">
        <f t="shared" si="41"/>
        <v>4.0084999999999997</v>
      </c>
      <c r="J655" s="173">
        <f t="shared" si="42"/>
        <v>24944.9</v>
      </c>
      <c r="K655" s="175">
        <f t="shared" si="43"/>
        <v>24944.9</v>
      </c>
      <c r="L655" s="134">
        <v>18.510000000000002</v>
      </c>
      <c r="M655" s="132" t="s">
        <v>4</v>
      </c>
      <c r="N655" s="132" t="s">
        <v>3</v>
      </c>
      <c r="O655" s="132" t="s">
        <v>1392</v>
      </c>
    </row>
    <row r="656" spans="1:15" s="131" customFormat="1" x14ac:dyDescent="0.25">
      <c r="A656" s="132"/>
      <c r="B656" s="132" t="s">
        <v>620</v>
      </c>
      <c r="C656" s="133">
        <v>380</v>
      </c>
      <c r="D656" s="132" t="s">
        <v>1584</v>
      </c>
      <c r="E656" s="132">
        <v>0.53210000000000002</v>
      </c>
      <c r="F656" s="134">
        <v>1</v>
      </c>
      <c r="G656" s="134">
        <v>1</v>
      </c>
      <c r="H656" s="171">
        <f t="shared" si="40"/>
        <v>0.53210000000000002</v>
      </c>
      <c r="I656" s="174">
        <f t="shared" si="41"/>
        <v>0.53210000000000002</v>
      </c>
      <c r="J656" s="173">
        <f t="shared" si="42"/>
        <v>3311.26</v>
      </c>
      <c r="K656" s="175">
        <f t="shared" si="43"/>
        <v>3311.26</v>
      </c>
      <c r="L656" s="134">
        <v>3.97</v>
      </c>
      <c r="M656" s="132" t="s">
        <v>4</v>
      </c>
      <c r="N656" s="132" t="s">
        <v>3</v>
      </c>
      <c r="O656" s="132" t="s">
        <v>1392</v>
      </c>
    </row>
    <row r="657" spans="1:15" s="131" customFormat="1" x14ac:dyDescent="0.25">
      <c r="A657" s="132"/>
      <c r="B657" s="132" t="s">
        <v>619</v>
      </c>
      <c r="C657" s="133">
        <v>380</v>
      </c>
      <c r="D657" s="132" t="s">
        <v>1584</v>
      </c>
      <c r="E657" s="132">
        <v>0.66349999999999998</v>
      </c>
      <c r="F657" s="134">
        <v>1</v>
      </c>
      <c r="G657" s="134">
        <v>1</v>
      </c>
      <c r="H657" s="171">
        <f t="shared" si="40"/>
        <v>0.66349999999999998</v>
      </c>
      <c r="I657" s="174">
        <f t="shared" si="41"/>
        <v>0.66349999999999998</v>
      </c>
      <c r="J657" s="173">
        <f t="shared" si="42"/>
        <v>4128.96</v>
      </c>
      <c r="K657" s="175">
        <f t="shared" si="43"/>
        <v>4128.96</v>
      </c>
      <c r="L657" s="134">
        <v>5.08</v>
      </c>
      <c r="M657" s="132" t="s">
        <v>4</v>
      </c>
      <c r="N657" s="132" t="s">
        <v>3</v>
      </c>
      <c r="O657" s="132" t="s">
        <v>1392</v>
      </c>
    </row>
    <row r="658" spans="1:15" s="131" customFormat="1" x14ac:dyDescent="0.25">
      <c r="A658" s="132"/>
      <c r="B658" s="132" t="s">
        <v>618</v>
      </c>
      <c r="C658" s="133">
        <v>380</v>
      </c>
      <c r="D658" s="132" t="s">
        <v>1584</v>
      </c>
      <c r="E658" s="132">
        <v>0.96970000000000001</v>
      </c>
      <c r="F658" s="134">
        <v>1</v>
      </c>
      <c r="G658" s="134">
        <v>1</v>
      </c>
      <c r="H658" s="171">
        <f t="shared" si="40"/>
        <v>0.96970000000000001</v>
      </c>
      <c r="I658" s="174">
        <f t="shared" si="41"/>
        <v>0.96970000000000001</v>
      </c>
      <c r="J658" s="173">
        <f t="shared" si="42"/>
        <v>6034.44</v>
      </c>
      <c r="K658" s="175">
        <f t="shared" si="43"/>
        <v>6034.44</v>
      </c>
      <c r="L658" s="134">
        <v>7.24</v>
      </c>
      <c r="M658" s="132" t="s">
        <v>4</v>
      </c>
      <c r="N658" s="132" t="s">
        <v>3</v>
      </c>
      <c r="O658" s="132" t="s">
        <v>1392</v>
      </c>
    </row>
    <row r="659" spans="1:15" s="131" customFormat="1" x14ac:dyDescent="0.25">
      <c r="A659" s="132"/>
      <c r="B659" s="132" t="s">
        <v>617</v>
      </c>
      <c r="C659" s="133">
        <v>380</v>
      </c>
      <c r="D659" s="132" t="s">
        <v>1584</v>
      </c>
      <c r="E659" s="132">
        <v>1.9805999999999999</v>
      </c>
      <c r="F659" s="134">
        <v>1</v>
      </c>
      <c r="G659" s="134">
        <v>1</v>
      </c>
      <c r="H659" s="171">
        <f t="shared" si="40"/>
        <v>1.9805999999999999</v>
      </c>
      <c r="I659" s="174">
        <f t="shared" si="41"/>
        <v>1.9805999999999999</v>
      </c>
      <c r="J659" s="173">
        <f t="shared" si="42"/>
        <v>12325.27</v>
      </c>
      <c r="K659" s="175">
        <f t="shared" si="43"/>
        <v>12325.27</v>
      </c>
      <c r="L659" s="134">
        <v>12.33</v>
      </c>
      <c r="M659" s="132" t="s">
        <v>4</v>
      </c>
      <c r="N659" s="132" t="s">
        <v>3</v>
      </c>
      <c r="O659" s="132" t="s">
        <v>1392</v>
      </c>
    </row>
    <row r="660" spans="1:15" s="131" customFormat="1" x14ac:dyDescent="0.25">
      <c r="A660" s="132"/>
      <c r="B660" s="132" t="s">
        <v>616</v>
      </c>
      <c r="C660" s="133">
        <v>381</v>
      </c>
      <c r="D660" s="132" t="s">
        <v>1585</v>
      </c>
      <c r="E660" s="132">
        <v>0.44679999999999997</v>
      </c>
      <c r="F660" s="134">
        <v>1</v>
      </c>
      <c r="G660" s="134">
        <v>1</v>
      </c>
      <c r="H660" s="171">
        <f t="shared" si="40"/>
        <v>0.44679999999999997</v>
      </c>
      <c r="I660" s="174">
        <f t="shared" si="41"/>
        <v>0.44679999999999997</v>
      </c>
      <c r="J660" s="173">
        <f t="shared" si="42"/>
        <v>2780.44</v>
      </c>
      <c r="K660" s="175">
        <f t="shared" si="43"/>
        <v>2780.44</v>
      </c>
      <c r="L660" s="134">
        <v>2.99</v>
      </c>
      <c r="M660" s="132" t="s">
        <v>4</v>
      </c>
      <c r="N660" s="132" t="s">
        <v>3</v>
      </c>
      <c r="O660" s="132" t="s">
        <v>1392</v>
      </c>
    </row>
    <row r="661" spans="1:15" s="131" customFormat="1" x14ac:dyDescent="0.25">
      <c r="A661" s="132"/>
      <c r="B661" s="132" t="s">
        <v>615</v>
      </c>
      <c r="C661" s="133">
        <v>381</v>
      </c>
      <c r="D661" s="132" t="s">
        <v>1585</v>
      </c>
      <c r="E661" s="132">
        <v>0.62909999999999999</v>
      </c>
      <c r="F661" s="134">
        <v>1</v>
      </c>
      <c r="G661" s="134">
        <v>1</v>
      </c>
      <c r="H661" s="171">
        <f t="shared" si="40"/>
        <v>0.62909999999999999</v>
      </c>
      <c r="I661" s="174">
        <f t="shared" si="41"/>
        <v>0.62909999999999999</v>
      </c>
      <c r="J661" s="173">
        <f t="shared" si="42"/>
        <v>3914.89</v>
      </c>
      <c r="K661" s="175">
        <f t="shared" si="43"/>
        <v>3914.89</v>
      </c>
      <c r="L661" s="134">
        <v>4.17</v>
      </c>
      <c r="M661" s="132" t="s">
        <v>4</v>
      </c>
      <c r="N661" s="132" t="s">
        <v>3</v>
      </c>
      <c r="O661" s="132" t="s">
        <v>1392</v>
      </c>
    </row>
    <row r="662" spans="1:15" s="131" customFormat="1" x14ac:dyDescent="0.25">
      <c r="A662" s="132"/>
      <c r="B662" s="132" t="s">
        <v>614</v>
      </c>
      <c r="C662" s="133">
        <v>381</v>
      </c>
      <c r="D662" s="132" t="s">
        <v>1585</v>
      </c>
      <c r="E662" s="132">
        <v>1.0513999999999999</v>
      </c>
      <c r="F662" s="134">
        <v>1</v>
      </c>
      <c r="G662" s="134">
        <v>1</v>
      </c>
      <c r="H662" s="171">
        <f t="shared" si="40"/>
        <v>1.0513999999999999</v>
      </c>
      <c r="I662" s="174">
        <f t="shared" si="41"/>
        <v>1.0513999999999999</v>
      </c>
      <c r="J662" s="173">
        <f t="shared" si="42"/>
        <v>6542.86</v>
      </c>
      <c r="K662" s="175">
        <f t="shared" si="43"/>
        <v>6542.86</v>
      </c>
      <c r="L662" s="134">
        <v>6.34</v>
      </c>
      <c r="M662" s="132" t="s">
        <v>4</v>
      </c>
      <c r="N662" s="132" t="s">
        <v>3</v>
      </c>
      <c r="O662" s="132" t="s">
        <v>1392</v>
      </c>
    </row>
    <row r="663" spans="1:15" s="131" customFormat="1" x14ac:dyDescent="0.25">
      <c r="A663" s="132"/>
      <c r="B663" s="132" t="s">
        <v>613</v>
      </c>
      <c r="C663" s="133">
        <v>381</v>
      </c>
      <c r="D663" s="132" t="s">
        <v>1585</v>
      </c>
      <c r="E663" s="132">
        <v>3.4517000000000002</v>
      </c>
      <c r="F663" s="134">
        <v>1</v>
      </c>
      <c r="G663" s="134">
        <v>1</v>
      </c>
      <c r="H663" s="171">
        <f t="shared" si="40"/>
        <v>3.4517000000000002</v>
      </c>
      <c r="I663" s="174">
        <f t="shared" si="41"/>
        <v>3.4517000000000002</v>
      </c>
      <c r="J663" s="173">
        <f t="shared" si="42"/>
        <v>21479.93</v>
      </c>
      <c r="K663" s="175">
        <f t="shared" si="43"/>
        <v>21479.93</v>
      </c>
      <c r="L663" s="134">
        <v>11.61</v>
      </c>
      <c r="M663" s="132" t="s">
        <v>4</v>
      </c>
      <c r="N663" s="132" t="s">
        <v>3</v>
      </c>
      <c r="O663" s="132" t="s">
        <v>1392</v>
      </c>
    </row>
    <row r="664" spans="1:15" s="131" customFormat="1" x14ac:dyDescent="0.25">
      <c r="A664" s="132"/>
      <c r="B664" s="132" t="s">
        <v>612</v>
      </c>
      <c r="C664" s="133">
        <v>382</v>
      </c>
      <c r="D664" s="132" t="s">
        <v>1586</v>
      </c>
      <c r="E664" s="132">
        <v>0.4874</v>
      </c>
      <c r="F664" s="134">
        <v>1</v>
      </c>
      <c r="G664" s="134">
        <v>1</v>
      </c>
      <c r="H664" s="171">
        <f t="shared" si="40"/>
        <v>0.4874</v>
      </c>
      <c r="I664" s="174">
        <f t="shared" si="41"/>
        <v>0.4874</v>
      </c>
      <c r="J664" s="173">
        <f t="shared" si="42"/>
        <v>3033.09</v>
      </c>
      <c r="K664" s="175">
        <f t="shared" si="43"/>
        <v>3033.09</v>
      </c>
      <c r="L664" s="134">
        <v>2.67</v>
      </c>
      <c r="M664" s="132" t="s">
        <v>4</v>
      </c>
      <c r="N664" s="132" t="s">
        <v>3</v>
      </c>
      <c r="O664" s="132" t="s">
        <v>1392</v>
      </c>
    </row>
    <row r="665" spans="1:15" s="131" customFormat="1" x14ac:dyDescent="0.25">
      <c r="A665" s="132"/>
      <c r="B665" s="132" t="s">
        <v>611</v>
      </c>
      <c r="C665" s="133">
        <v>382</v>
      </c>
      <c r="D665" s="132" t="s">
        <v>1586</v>
      </c>
      <c r="E665" s="132">
        <v>0.67</v>
      </c>
      <c r="F665" s="134">
        <v>1</v>
      </c>
      <c r="G665" s="134">
        <v>1</v>
      </c>
      <c r="H665" s="171">
        <f t="shared" si="40"/>
        <v>0.67</v>
      </c>
      <c r="I665" s="174">
        <f t="shared" si="41"/>
        <v>0.67</v>
      </c>
      <c r="J665" s="173">
        <f t="shared" si="42"/>
        <v>4169.41</v>
      </c>
      <c r="K665" s="175">
        <f t="shared" si="43"/>
        <v>4169.41</v>
      </c>
      <c r="L665" s="134">
        <v>4.16</v>
      </c>
      <c r="M665" s="132" t="s">
        <v>4</v>
      </c>
      <c r="N665" s="132" t="s">
        <v>3</v>
      </c>
      <c r="O665" s="132" t="s">
        <v>1392</v>
      </c>
    </row>
    <row r="666" spans="1:15" s="131" customFormat="1" x14ac:dyDescent="0.25">
      <c r="A666" s="132"/>
      <c r="B666" s="132" t="s">
        <v>610</v>
      </c>
      <c r="C666" s="133">
        <v>382</v>
      </c>
      <c r="D666" s="132" t="s">
        <v>1586</v>
      </c>
      <c r="E666" s="132">
        <v>1.1506000000000001</v>
      </c>
      <c r="F666" s="134">
        <v>1</v>
      </c>
      <c r="G666" s="134">
        <v>1</v>
      </c>
      <c r="H666" s="171">
        <f t="shared" si="40"/>
        <v>1.1506000000000001</v>
      </c>
      <c r="I666" s="174">
        <f t="shared" si="41"/>
        <v>1.1506000000000001</v>
      </c>
      <c r="J666" s="173">
        <f t="shared" si="42"/>
        <v>7160.18</v>
      </c>
      <c r="K666" s="175">
        <f t="shared" si="43"/>
        <v>7160.18</v>
      </c>
      <c r="L666" s="134">
        <v>6.69</v>
      </c>
      <c r="M666" s="132" t="s">
        <v>4</v>
      </c>
      <c r="N666" s="132" t="s">
        <v>3</v>
      </c>
      <c r="O666" s="132" t="s">
        <v>1392</v>
      </c>
    </row>
    <row r="667" spans="1:15" s="131" customFormat="1" x14ac:dyDescent="0.25">
      <c r="A667" s="132"/>
      <c r="B667" s="132" t="s">
        <v>609</v>
      </c>
      <c r="C667" s="133">
        <v>382</v>
      </c>
      <c r="D667" s="132" t="s">
        <v>1586</v>
      </c>
      <c r="E667" s="132">
        <v>1.9686999999999999</v>
      </c>
      <c r="F667" s="134">
        <v>1</v>
      </c>
      <c r="G667" s="134">
        <v>1</v>
      </c>
      <c r="H667" s="171">
        <f t="shared" si="40"/>
        <v>1.9686999999999999</v>
      </c>
      <c r="I667" s="174">
        <f t="shared" si="41"/>
        <v>1.9686999999999999</v>
      </c>
      <c r="J667" s="173">
        <f t="shared" si="42"/>
        <v>12251.22</v>
      </c>
      <c r="K667" s="175">
        <f t="shared" si="43"/>
        <v>12251.22</v>
      </c>
      <c r="L667" s="134">
        <v>9.59</v>
      </c>
      <c r="M667" s="132" t="s">
        <v>4</v>
      </c>
      <c r="N667" s="132" t="s">
        <v>3</v>
      </c>
      <c r="O667" s="132" t="s">
        <v>1392</v>
      </c>
    </row>
    <row r="668" spans="1:15" s="131" customFormat="1" ht="27" x14ac:dyDescent="0.25">
      <c r="A668" s="132"/>
      <c r="B668" s="132" t="s">
        <v>608</v>
      </c>
      <c r="C668" s="133">
        <v>383</v>
      </c>
      <c r="D668" s="132" t="s">
        <v>1587</v>
      </c>
      <c r="E668" s="132">
        <v>0.41870000000000002</v>
      </c>
      <c r="F668" s="134">
        <v>1</v>
      </c>
      <c r="G668" s="134">
        <v>1</v>
      </c>
      <c r="H668" s="171">
        <f t="shared" si="40"/>
        <v>0.41870000000000002</v>
      </c>
      <c r="I668" s="174">
        <f t="shared" si="41"/>
        <v>0.41870000000000002</v>
      </c>
      <c r="J668" s="173">
        <f t="shared" si="42"/>
        <v>2605.5700000000002</v>
      </c>
      <c r="K668" s="175">
        <f t="shared" si="43"/>
        <v>2605.5700000000002</v>
      </c>
      <c r="L668" s="134">
        <v>3.04</v>
      </c>
      <c r="M668" s="132" t="s">
        <v>4</v>
      </c>
      <c r="N668" s="132" t="s">
        <v>3</v>
      </c>
      <c r="O668" s="132" t="s">
        <v>1392</v>
      </c>
    </row>
    <row r="669" spans="1:15" s="131" customFormat="1" ht="27" x14ac:dyDescent="0.25">
      <c r="A669" s="132"/>
      <c r="B669" s="132" t="s">
        <v>607</v>
      </c>
      <c r="C669" s="133">
        <v>383</v>
      </c>
      <c r="D669" s="132" t="s">
        <v>1587</v>
      </c>
      <c r="E669" s="132">
        <v>0.57989999999999997</v>
      </c>
      <c r="F669" s="134">
        <v>1</v>
      </c>
      <c r="G669" s="134">
        <v>1</v>
      </c>
      <c r="H669" s="171">
        <f t="shared" si="40"/>
        <v>0.57989999999999997</v>
      </c>
      <c r="I669" s="174">
        <f t="shared" si="41"/>
        <v>0.57989999999999997</v>
      </c>
      <c r="J669" s="173">
        <f t="shared" si="42"/>
        <v>3608.72</v>
      </c>
      <c r="K669" s="175">
        <f t="shared" si="43"/>
        <v>3608.72</v>
      </c>
      <c r="L669" s="134">
        <v>4.18</v>
      </c>
      <c r="M669" s="132" t="s">
        <v>4</v>
      </c>
      <c r="N669" s="132" t="s">
        <v>3</v>
      </c>
      <c r="O669" s="132" t="s">
        <v>1392</v>
      </c>
    </row>
    <row r="670" spans="1:15" s="131" customFormat="1" ht="27" x14ac:dyDescent="0.25">
      <c r="A670" s="132"/>
      <c r="B670" s="132" t="s">
        <v>606</v>
      </c>
      <c r="C670" s="133">
        <v>383</v>
      </c>
      <c r="D670" s="132" t="s">
        <v>1587</v>
      </c>
      <c r="E670" s="132">
        <v>0.8538</v>
      </c>
      <c r="F670" s="134">
        <v>1</v>
      </c>
      <c r="G670" s="134">
        <v>1</v>
      </c>
      <c r="H670" s="171">
        <f t="shared" si="40"/>
        <v>0.8538</v>
      </c>
      <c r="I670" s="174">
        <f t="shared" si="41"/>
        <v>0.8538</v>
      </c>
      <c r="J670" s="173">
        <f t="shared" si="42"/>
        <v>5313.2</v>
      </c>
      <c r="K670" s="175">
        <f t="shared" si="43"/>
        <v>5313.2</v>
      </c>
      <c r="L670" s="134">
        <v>5.8</v>
      </c>
      <c r="M670" s="132" t="s">
        <v>4</v>
      </c>
      <c r="N670" s="132" t="s">
        <v>3</v>
      </c>
      <c r="O670" s="132" t="s">
        <v>1392</v>
      </c>
    </row>
    <row r="671" spans="1:15" s="131" customFormat="1" ht="27" x14ac:dyDescent="0.25">
      <c r="A671" s="132"/>
      <c r="B671" s="132" t="s">
        <v>605</v>
      </c>
      <c r="C671" s="133">
        <v>383</v>
      </c>
      <c r="D671" s="132" t="s">
        <v>1587</v>
      </c>
      <c r="E671" s="132">
        <v>1.8409</v>
      </c>
      <c r="F671" s="134">
        <v>1</v>
      </c>
      <c r="G671" s="134">
        <v>1</v>
      </c>
      <c r="H671" s="171">
        <f t="shared" si="40"/>
        <v>1.8409</v>
      </c>
      <c r="I671" s="174">
        <f t="shared" si="41"/>
        <v>1.8409</v>
      </c>
      <c r="J671" s="173">
        <f t="shared" si="42"/>
        <v>11455.92</v>
      </c>
      <c r="K671" s="175">
        <f t="shared" si="43"/>
        <v>11455.92</v>
      </c>
      <c r="L671" s="134">
        <v>10.39</v>
      </c>
      <c r="M671" s="132" t="s">
        <v>4</v>
      </c>
      <c r="N671" s="132" t="s">
        <v>3</v>
      </c>
      <c r="O671" s="132" t="s">
        <v>1392</v>
      </c>
    </row>
    <row r="672" spans="1:15" s="131" customFormat="1" ht="27" x14ac:dyDescent="0.25">
      <c r="A672" s="132"/>
      <c r="B672" s="132" t="s">
        <v>604</v>
      </c>
      <c r="C672" s="133">
        <v>384</v>
      </c>
      <c r="D672" s="132" t="s">
        <v>1588</v>
      </c>
      <c r="E672" s="132">
        <v>0.51380000000000003</v>
      </c>
      <c r="F672" s="134">
        <v>1</v>
      </c>
      <c r="G672" s="134">
        <v>1</v>
      </c>
      <c r="H672" s="171">
        <f t="shared" si="40"/>
        <v>0.51380000000000003</v>
      </c>
      <c r="I672" s="174">
        <f t="shared" si="41"/>
        <v>0.51380000000000003</v>
      </c>
      <c r="J672" s="173">
        <f t="shared" si="42"/>
        <v>3197.38</v>
      </c>
      <c r="K672" s="175">
        <f t="shared" si="43"/>
        <v>3197.38</v>
      </c>
      <c r="L672" s="134">
        <v>1.89</v>
      </c>
      <c r="M672" s="132" t="s">
        <v>4</v>
      </c>
      <c r="N672" s="132" t="s">
        <v>3</v>
      </c>
      <c r="O672" s="132" t="s">
        <v>1392</v>
      </c>
    </row>
    <row r="673" spans="1:15" s="131" customFormat="1" ht="27" x14ac:dyDescent="0.25">
      <c r="A673" s="132"/>
      <c r="B673" s="132" t="s">
        <v>603</v>
      </c>
      <c r="C673" s="133">
        <v>384</v>
      </c>
      <c r="D673" s="132" t="s">
        <v>1588</v>
      </c>
      <c r="E673" s="132">
        <v>0.59250000000000003</v>
      </c>
      <c r="F673" s="134">
        <v>1</v>
      </c>
      <c r="G673" s="134">
        <v>1</v>
      </c>
      <c r="H673" s="171">
        <f t="shared" si="40"/>
        <v>0.59250000000000003</v>
      </c>
      <c r="I673" s="174">
        <f t="shared" si="41"/>
        <v>0.59250000000000003</v>
      </c>
      <c r="J673" s="173">
        <f t="shared" si="42"/>
        <v>3687.13</v>
      </c>
      <c r="K673" s="175">
        <f t="shared" si="43"/>
        <v>3687.13</v>
      </c>
      <c r="L673" s="134">
        <v>3.04</v>
      </c>
      <c r="M673" s="132" t="s">
        <v>4</v>
      </c>
      <c r="N673" s="132" t="s">
        <v>3</v>
      </c>
      <c r="O673" s="132" t="s">
        <v>1392</v>
      </c>
    </row>
    <row r="674" spans="1:15" s="131" customFormat="1" ht="27" x14ac:dyDescent="0.25">
      <c r="A674" s="132"/>
      <c r="B674" s="132" t="s">
        <v>602</v>
      </c>
      <c r="C674" s="133">
        <v>384</v>
      </c>
      <c r="D674" s="132" t="s">
        <v>1588</v>
      </c>
      <c r="E674" s="132">
        <v>0.81030000000000002</v>
      </c>
      <c r="F674" s="134">
        <v>1</v>
      </c>
      <c r="G674" s="134">
        <v>1</v>
      </c>
      <c r="H674" s="171">
        <f t="shared" si="40"/>
        <v>0.81030000000000002</v>
      </c>
      <c r="I674" s="174">
        <f t="shared" si="41"/>
        <v>0.81030000000000002</v>
      </c>
      <c r="J674" s="173">
        <f t="shared" si="42"/>
        <v>5042.5</v>
      </c>
      <c r="K674" s="175">
        <f t="shared" si="43"/>
        <v>5042.5</v>
      </c>
      <c r="L674" s="134">
        <v>4.58</v>
      </c>
      <c r="M674" s="132" t="s">
        <v>4</v>
      </c>
      <c r="N674" s="132" t="s">
        <v>3</v>
      </c>
      <c r="O674" s="132" t="s">
        <v>1392</v>
      </c>
    </row>
    <row r="675" spans="1:15" s="131" customFormat="1" ht="27" x14ac:dyDescent="0.25">
      <c r="A675" s="132"/>
      <c r="B675" s="132" t="s">
        <v>601</v>
      </c>
      <c r="C675" s="133">
        <v>384</v>
      </c>
      <c r="D675" s="132" t="s">
        <v>1588</v>
      </c>
      <c r="E675" s="132">
        <v>1.9283999999999999</v>
      </c>
      <c r="F675" s="134">
        <v>1</v>
      </c>
      <c r="G675" s="134">
        <v>1</v>
      </c>
      <c r="H675" s="171">
        <f t="shared" si="40"/>
        <v>1.9283999999999999</v>
      </c>
      <c r="I675" s="174">
        <f t="shared" si="41"/>
        <v>1.9283999999999999</v>
      </c>
      <c r="J675" s="173">
        <f t="shared" si="42"/>
        <v>12000.43</v>
      </c>
      <c r="K675" s="175">
        <f t="shared" si="43"/>
        <v>12000.43</v>
      </c>
      <c r="L675" s="134">
        <v>9.32</v>
      </c>
      <c r="M675" s="132" t="s">
        <v>4</v>
      </c>
      <c r="N675" s="132" t="s">
        <v>3</v>
      </c>
      <c r="O675" s="132" t="s">
        <v>1392</v>
      </c>
    </row>
    <row r="676" spans="1:15" s="131" customFormat="1" ht="27" x14ac:dyDescent="0.25">
      <c r="A676" s="132"/>
      <c r="B676" s="132" t="s">
        <v>600</v>
      </c>
      <c r="C676" s="133">
        <v>385</v>
      </c>
      <c r="D676" s="132" t="s">
        <v>1589</v>
      </c>
      <c r="E676" s="132">
        <v>0.37419999999999998</v>
      </c>
      <c r="F676" s="134">
        <v>1</v>
      </c>
      <c r="G676" s="134">
        <v>1</v>
      </c>
      <c r="H676" s="171">
        <f t="shared" si="40"/>
        <v>0.37419999999999998</v>
      </c>
      <c r="I676" s="174">
        <f t="shared" si="41"/>
        <v>0.37419999999999998</v>
      </c>
      <c r="J676" s="173">
        <f t="shared" si="42"/>
        <v>2328.65</v>
      </c>
      <c r="K676" s="175">
        <f t="shared" si="43"/>
        <v>2328.65</v>
      </c>
      <c r="L676" s="134">
        <v>2.42</v>
      </c>
      <c r="M676" s="132" t="s">
        <v>4</v>
      </c>
      <c r="N676" s="132" t="s">
        <v>3</v>
      </c>
      <c r="O676" s="132" t="s">
        <v>1392</v>
      </c>
    </row>
    <row r="677" spans="1:15" s="131" customFormat="1" ht="27" x14ac:dyDescent="0.25">
      <c r="A677" s="132"/>
      <c r="B677" s="132" t="s">
        <v>599</v>
      </c>
      <c r="C677" s="133">
        <v>385</v>
      </c>
      <c r="D677" s="132" t="s">
        <v>1589</v>
      </c>
      <c r="E677" s="132">
        <v>0.52490000000000003</v>
      </c>
      <c r="F677" s="134">
        <v>1</v>
      </c>
      <c r="G677" s="134">
        <v>1</v>
      </c>
      <c r="H677" s="171">
        <f t="shared" si="40"/>
        <v>0.52490000000000003</v>
      </c>
      <c r="I677" s="174">
        <f t="shared" si="41"/>
        <v>0.52490000000000003</v>
      </c>
      <c r="J677" s="173">
        <f t="shared" si="42"/>
        <v>3266.45</v>
      </c>
      <c r="K677" s="175">
        <f t="shared" si="43"/>
        <v>3266.45</v>
      </c>
      <c r="L677" s="134">
        <v>3.5</v>
      </c>
      <c r="M677" s="132" t="s">
        <v>4</v>
      </c>
      <c r="N677" s="132" t="s">
        <v>3</v>
      </c>
      <c r="O677" s="132" t="s">
        <v>1392</v>
      </c>
    </row>
    <row r="678" spans="1:15" s="131" customFormat="1" ht="27" x14ac:dyDescent="0.25">
      <c r="A678" s="132"/>
      <c r="B678" s="132" t="s">
        <v>598</v>
      </c>
      <c r="C678" s="133">
        <v>385</v>
      </c>
      <c r="D678" s="132" t="s">
        <v>1589</v>
      </c>
      <c r="E678" s="132">
        <v>0.80959999999999999</v>
      </c>
      <c r="F678" s="134">
        <v>1</v>
      </c>
      <c r="G678" s="134">
        <v>1</v>
      </c>
      <c r="H678" s="171">
        <f t="shared" si="40"/>
        <v>0.80959999999999999</v>
      </c>
      <c r="I678" s="174">
        <f t="shared" si="41"/>
        <v>0.80959999999999999</v>
      </c>
      <c r="J678" s="173">
        <f t="shared" si="42"/>
        <v>5038.1400000000003</v>
      </c>
      <c r="K678" s="175">
        <f t="shared" si="43"/>
        <v>5038.1400000000003</v>
      </c>
      <c r="L678" s="134">
        <v>5.26</v>
      </c>
      <c r="M678" s="132" t="s">
        <v>4</v>
      </c>
      <c r="N678" s="132" t="s">
        <v>3</v>
      </c>
      <c r="O678" s="132" t="s">
        <v>1392</v>
      </c>
    </row>
    <row r="679" spans="1:15" s="131" customFormat="1" ht="27" x14ac:dyDescent="0.25">
      <c r="A679" s="132"/>
      <c r="B679" s="132" t="s">
        <v>597</v>
      </c>
      <c r="C679" s="133">
        <v>385</v>
      </c>
      <c r="D679" s="132" t="s">
        <v>1589</v>
      </c>
      <c r="E679" s="132">
        <v>1.8404</v>
      </c>
      <c r="F679" s="134">
        <v>1</v>
      </c>
      <c r="G679" s="134">
        <v>1</v>
      </c>
      <c r="H679" s="171">
        <f t="shared" si="40"/>
        <v>1.8404</v>
      </c>
      <c r="I679" s="174">
        <f t="shared" si="41"/>
        <v>1.8404</v>
      </c>
      <c r="J679" s="173">
        <f t="shared" si="42"/>
        <v>11452.81</v>
      </c>
      <c r="K679" s="175">
        <f t="shared" si="43"/>
        <v>11452.81</v>
      </c>
      <c r="L679" s="134">
        <v>11.01</v>
      </c>
      <c r="M679" s="132" t="s">
        <v>4</v>
      </c>
      <c r="N679" s="132" t="s">
        <v>3</v>
      </c>
      <c r="O679" s="132" t="s">
        <v>1392</v>
      </c>
    </row>
    <row r="680" spans="1:15" s="131" customFormat="1" x14ac:dyDescent="0.25">
      <c r="A680" s="132"/>
      <c r="B680" s="132" t="s">
        <v>596</v>
      </c>
      <c r="C680" s="133">
        <v>401</v>
      </c>
      <c r="D680" s="132" t="s">
        <v>1590</v>
      </c>
      <c r="E680" s="132">
        <v>1.3668</v>
      </c>
      <c r="F680" s="134">
        <v>1</v>
      </c>
      <c r="G680" s="134">
        <v>1</v>
      </c>
      <c r="H680" s="171">
        <f t="shared" si="40"/>
        <v>1.3668</v>
      </c>
      <c r="I680" s="174">
        <f t="shared" si="41"/>
        <v>1.3668</v>
      </c>
      <c r="J680" s="173">
        <f t="shared" si="42"/>
        <v>8505.6</v>
      </c>
      <c r="K680" s="175">
        <f t="shared" si="43"/>
        <v>8505.6</v>
      </c>
      <c r="L680" s="134">
        <v>3.08</v>
      </c>
      <c r="M680" s="132" t="s">
        <v>4</v>
      </c>
      <c r="N680" s="132" t="s">
        <v>3</v>
      </c>
      <c r="O680" s="132" t="s">
        <v>1392</v>
      </c>
    </row>
    <row r="681" spans="1:15" s="131" customFormat="1" x14ac:dyDescent="0.25">
      <c r="A681" s="132"/>
      <c r="B681" s="132" t="s">
        <v>595</v>
      </c>
      <c r="C681" s="133">
        <v>401</v>
      </c>
      <c r="D681" s="132" t="s">
        <v>1590</v>
      </c>
      <c r="E681" s="132">
        <v>1.8389</v>
      </c>
      <c r="F681" s="134">
        <v>1</v>
      </c>
      <c r="G681" s="134">
        <v>1</v>
      </c>
      <c r="H681" s="171">
        <f t="shared" si="40"/>
        <v>1.8389</v>
      </c>
      <c r="I681" s="174">
        <f t="shared" si="41"/>
        <v>1.8389</v>
      </c>
      <c r="J681" s="173">
        <f t="shared" si="42"/>
        <v>11443.47</v>
      </c>
      <c r="K681" s="175">
        <f t="shared" si="43"/>
        <v>11443.47</v>
      </c>
      <c r="L681" s="134">
        <v>4.38</v>
      </c>
      <c r="M681" s="132" t="s">
        <v>4</v>
      </c>
      <c r="N681" s="132" t="s">
        <v>3</v>
      </c>
      <c r="O681" s="132" t="s">
        <v>1392</v>
      </c>
    </row>
    <row r="682" spans="1:15" s="131" customFormat="1" x14ac:dyDescent="0.25">
      <c r="A682" s="132"/>
      <c r="B682" s="132" t="s">
        <v>594</v>
      </c>
      <c r="C682" s="133">
        <v>401</v>
      </c>
      <c r="D682" s="132" t="s">
        <v>1590</v>
      </c>
      <c r="E682" s="132">
        <v>3.0998000000000001</v>
      </c>
      <c r="F682" s="134">
        <v>1</v>
      </c>
      <c r="G682" s="134">
        <v>1</v>
      </c>
      <c r="H682" s="171">
        <f t="shared" si="40"/>
        <v>3.0998000000000001</v>
      </c>
      <c r="I682" s="174">
        <f t="shared" si="41"/>
        <v>3.0998000000000001</v>
      </c>
      <c r="J682" s="173">
        <f t="shared" si="42"/>
        <v>19290.060000000001</v>
      </c>
      <c r="K682" s="175">
        <f t="shared" si="43"/>
        <v>19290.060000000001</v>
      </c>
      <c r="L682" s="134">
        <v>8.8800000000000008</v>
      </c>
      <c r="M682" s="132" t="s">
        <v>4</v>
      </c>
      <c r="N682" s="132" t="s">
        <v>3</v>
      </c>
      <c r="O682" s="132" t="s">
        <v>1392</v>
      </c>
    </row>
    <row r="683" spans="1:15" s="131" customFormat="1" x14ac:dyDescent="0.25">
      <c r="A683" s="132"/>
      <c r="B683" s="132" t="s">
        <v>593</v>
      </c>
      <c r="C683" s="133">
        <v>401</v>
      </c>
      <c r="D683" s="132" t="s">
        <v>1590</v>
      </c>
      <c r="E683" s="132">
        <v>6.6439000000000004</v>
      </c>
      <c r="F683" s="134">
        <v>1</v>
      </c>
      <c r="G683" s="134">
        <v>1</v>
      </c>
      <c r="H683" s="171">
        <f t="shared" si="40"/>
        <v>6.6439000000000004</v>
      </c>
      <c r="I683" s="174">
        <f t="shared" si="41"/>
        <v>6.6439000000000004</v>
      </c>
      <c r="J683" s="173">
        <f t="shared" si="42"/>
        <v>41344.99</v>
      </c>
      <c r="K683" s="175">
        <f t="shared" si="43"/>
        <v>41344.99</v>
      </c>
      <c r="L683" s="134">
        <v>19.47</v>
      </c>
      <c r="M683" s="132" t="s">
        <v>4</v>
      </c>
      <c r="N683" s="132" t="s">
        <v>3</v>
      </c>
      <c r="O683" s="132" t="s">
        <v>1392</v>
      </c>
    </row>
    <row r="684" spans="1:15" s="131" customFormat="1" x14ac:dyDescent="0.25">
      <c r="A684" s="132"/>
      <c r="B684" s="132" t="s">
        <v>592</v>
      </c>
      <c r="C684" s="133">
        <v>403</v>
      </c>
      <c r="D684" s="132" t="s">
        <v>1591</v>
      </c>
      <c r="E684" s="132">
        <v>1.2883</v>
      </c>
      <c r="F684" s="134">
        <v>1</v>
      </c>
      <c r="G684" s="134">
        <v>1</v>
      </c>
      <c r="H684" s="171">
        <f t="shared" si="40"/>
        <v>1.2883</v>
      </c>
      <c r="I684" s="174">
        <f t="shared" si="41"/>
        <v>1.2883</v>
      </c>
      <c r="J684" s="173">
        <f t="shared" si="42"/>
        <v>8017.09</v>
      </c>
      <c r="K684" s="175">
        <f t="shared" si="43"/>
        <v>8017.09</v>
      </c>
      <c r="L684" s="134">
        <v>1.82</v>
      </c>
      <c r="M684" s="132" t="s">
        <v>4</v>
      </c>
      <c r="N684" s="132" t="s">
        <v>3</v>
      </c>
      <c r="O684" s="132" t="s">
        <v>1392</v>
      </c>
    </row>
    <row r="685" spans="1:15" s="131" customFormat="1" x14ac:dyDescent="0.25">
      <c r="A685" s="132"/>
      <c r="B685" s="132" t="s">
        <v>591</v>
      </c>
      <c r="C685" s="133">
        <v>403</v>
      </c>
      <c r="D685" s="132" t="s">
        <v>1591</v>
      </c>
      <c r="E685" s="132">
        <v>1.3680000000000001</v>
      </c>
      <c r="F685" s="134">
        <v>1</v>
      </c>
      <c r="G685" s="134">
        <v>1</v>
      </c>
      <c r="H685" s="171">
        <f t="shared" si="40"/>
        <v>1.3680000000000001</v>
      </c>
      <c r="I685" s="174">
        <f t="shared" si="41"/>
        <v>1.3680000000000001</v>
      </c>
      <c r="J685" s="173">
        <f t="shared" si="42"/>
        <v>8513.06</v>
      </c>
      <c r="K685" s="175">
        <f t="shared" si="43"/>
        <v>8513.06</v>
      </c>
      <c r="L685" s="134">
        <v>2.17</v>
      </c>
      <c r="M685" s="132" t="s">
        <v>4</v>
      </c>
      <c r="N685" s="132" t="s">
        <v>3</v>
      </c>
      <c r="O685" s="132" t="s">
        <v>1392</v>
      </c>
    </row>
    <row r="686" spans="1:15" s="131" customFormat="1" x14ac:dyDescent="0.25">
      <c r="A686" s="132"/>
      <c r="B686" s="132" t="s">
        <v>590</v>
      </c>
      <c r="C686" s="133">
        <v>403</v>
      </c>
      <c r="D686" s="132" t="s">
        <v>1591</v>
      </c>
      <c r="E686" s="132">
        <v>2.1486000000000001</v>
      </c>
      <c r="F686" s="134">
        <v>1</v>
      </c>
      <c r="G686" s="134">
        <v>1</v>
      </c>
      <c r="H686" s="171">
        <f t="shared" si="40"/>
        <v>2.1486000000000001</v>
      </c>
      <c r="I686" s="174">
        <f t="shared" si="41"/>
        <v>2.1486000000000001</v>
      </c>
      <c r="J686" s="173">
        <f t="shared" si="42"/>
        <v>13370.74</v>
      </c>
      <c r="K686" s="175">
        <f t="shared" si="43"/>
        <v>13370.74</v>
      </c>
      <c r="L686" s="134">
        <v>4.67</v>
      </c>
      <c r="M686" s="132" t="s">
        <v>4</v>
      </c>
      <c r="N686" s="132" t="s">
        <v>3</v>
      </c>
      <c r="O686" s="132" t="s">
        <v>1392</v>
      </c>
    </row>
    <row r="687" spans="1:15" s="131" customFormat="1" x14ac:dyDescent="0.25">
      <c r="A687" s="132"/>
      <c r="B687" s="132" t="s">
        <v>589</v>
      </c>
      <c r="C687" s="133">
        <v>403</v>
      </c>
      <c r="D687" s="132" t="s">
        <v>1591</v>
      </c>
      <c r="E687" s="132">
        <v>6.9257</v>
      </c>
      <c r="F687" s="134">
        <v>1</v>
      </c>
      <c r="G687" s="134">
        <v>1</v>
      </c>
      <c r="H687" s="171">
        <f t="shared" si="40"/>
        <v>6.9257</v>
      </c>
      <c r="I687" s="174">
        <f t="shared" si="41"/>
        <v>6.9257</v>
      </c>
      <c r="J687" s="173">
        <f t="shared" si="42"/>
        <v>43098.63</v>
      </c>
      <c r="K687" s="175">
        <f t="shared" si="43"/>
        <v>43098.63</v>
      </c>
      <c r="L687" s="134">
        <v>19.329999999999998</v>
      </c>
      <c r="M687" s="132" t="s">
        <v>4</v>
      </c>
      <c r="N687" s="132" t="s">
        <v>3</v>
      </c>
      <c r="O687" s="132" t="s">
        <v>1392</v>
      </c>
    </row>
    <row r="688" spans="1:15" s="131" customFormat="1" ht="27" x14ac:dyDescent="0.25">
      <c r="A688" s="132"/>
      <c r="B688" s="132" t="s">
        <v>588</v>
      </c>
      <c r="C688" s="133">
        <v>404</v>
      </c>
      <c r="D688" s="132" t="s">
        <v>1592</v>
      </c>
      <c r="E688" s="132">
        <v>0.71540000000000004</v>
      </c>
      <c r="F688" s="134">
        <v>1</v>
      </c>
      <c r="G688" s="134">
        <v>1</v>
      </c>
      <c r="H688" s="171">
        <f t="shared" si="40"/>
        <v>0.71540000000000004</v>
      </c>
      <c r="I688" s="174">
        <f t="shared" si="41"/>
        <v>0.71540000000000004</v>
      </c>
      <c r="J688" s="173">
        <f t="shared" si="42"/>
        <v>4451.93</v>
      </c>
      <c r="K688" s="175">
        <f t="shared" si="43"/>
        <v>4451.93</v>
      </c>
      <c r="L688" s="134">
        <v>1.35</v>
      </c>
      <c r="M688" s="132" t="s">
        <v>4</v>
      </c>
      <c r="N688" s="132" t="s">
        <v>3</v>
      </c>
      <c r="O688" s="132" t="s">
        <v>1392</v>
      </c>
    </row>
    <row r="689" spans="1:15" s="131" customFormat="1" ht="27" x14ac:dyDescent="0.25">
      <c r="A689" s="132"/>
      <c r="B689" s="132" t="s">
        <v>587</v>
      </c>
      <c r="C689" s="133">
        <v>404</v>
      </c>
      <c r="D689" s="132" t="s">
        <v>1592</v>
      </c>
      <c r="E689" s="132">
        <v>0.93959999999999999</v>
      </c>
      <c r="F689" s="134">
        <v>1</v>
      </c>
      <c r="G689" s="134">
        <v>1</v>
      </c>
      <c r="H689" s="171">
        <f t="shared" si="40"/>
        <v>0.93959999999999999</v>
      </c>
      <c r="I689" s="174">
        <f t="shared" si="41"/>
        <v>0.93959999999999999</v>
      </c>
      <c r="J689" s="173">
        <f t="shared" si="42"/>
        <v>5847.13</v>
      </c>
      <c r="K689" s="175">
        <f t="shared" si="43"/>
        <v>5847.13</v>
      </c>
      <c r="L689" s="134">
        <v>2.19</v>
      </c>
      <c r="M689" s="132" t="s">
        <v>4</v>
      </c>
      <c r="N689" s="132" t="s">
        <v>3</v>
      </c>
      <c r="O689" s="132" t="s">
        <v>1392</v>
      </c>
    </row>
    <row r="690" spans="1:15" s="131" customFormat="1" ht="27" x14ac:dyDescent="0.25">
      <c r="A690" s="132"/>
      <c r="B690" s="132" t="s">
        <v>586</v>
      </c>
      <c r="C690" s="133">
        <v>404</v>
      </c>
      <c r="D690" s="132" t="s">
        <v>1592</v>
      </c>
      <c r="E690" s="132">
        <v>1.8983000000000001</v>
      </c>
      <c r="F690" s="134">
        <v>1</v>
      </c>
      <c r="G690" s="134">
        <v>1</v>
      </c>
      <c r="H690" s="171">
        <f t="shared" si="40"/>
        <v>1.8983000000000001</v>
      </c>
      <c r="I690" s="174">
        <f t="shared" si="41"/>
        <v>1.8983000000000001</v>
      </c>
      <c r="J690" s="173">
        <f t="shared" si="42"/>
        <v>11813.12</v>
      </c>
      <c r="K690" s="175">
        <f t="shared" si="43"/>
        <v>11813.12</v>
      </c>
      <c r="L690" s="134">
        <v>6.59</v>
      </c>
      <c r="M690" s="132" t="s">
        <v>4</v>
      </c>
      <c r="N690" s="132" t="s">
        <v>3</v>
      </c>
      <c r="O690" s="132" t="s">
        <v>1392</v>
      </c>
    </row>
    <row r="691" spans="1:15" s="131" customFormat="1" ht="27" x14ac:dyDescent="0.25">
      <c r="A691" s="132"/>
      <c r="B691" s="132" t="s">
        <v>585</v>
      </c>
      <c r="C691" s="133">
        <v>404</v>
      </c>
      <c r="D691" s="132" t="s">
        <v>1592</v>
      </c>
      <c r="E691" s="132">
        <v>4.3465999999999996</v>
      </c>
      <c r="F691" s="134">
        <v>1</v>
      </c>
      <c r="G691" s="134">
        <v>1</v>
      </c>
      <c r="H691" s="171">
        <f t="shared" si="40"/>
        <v>4.3465999999999996</v>
      </c>
      <c r="I691" s="174">
        <f t="shared" si="41"/>
        <v>4.3465999999999996</v>
      </c>
      <c r="J691" s="173">
        <f t="shared" si="42"/>
        <v>27048.89</v>
      </c>
      <c r="K691" s="175">
        <f t="shared" si="43"/>
        <v>27048.89</v>
      </c>
      <c r="L691" s="134">
        <v>17.690000000000001</v>
      </c>
      <c r="M691" s="132" t="s">
        <v>4</v>
      </c>
      <c r="N691" s="132" t="s">
        <v>3</v>
      </c>
      <c r="O691" s="132" t="s">
        <v>1392</v>
      </c>
    </row>
    <row r="692" spans="1:15" s="131" customFormat="1" ht="27" x14ac:dyDescent="0.25">
      <c r="A692" s="132"/>
      <c r="B692" s="132" t="s">
        <v>584</v>
      </c>
      <c r="C692" s="133">
        <v>405</v>
      </c>
      <c r="D692" s="132" t="s">
        <v>1593</v>
      </c>
      <c r="E692" s="132">
        <v>1.1654</v>
      </c>
      <c r="F692" s="134">
        <v>1</v>
      </c>
      <c r="G692" s="134">
        <v>1</v>
      </c>
      <c r="H692" s="171">
        <f t="shared" si="40"/>
        <v>1.1654</v>
      </c>
      <c r="I692" s="174">
        <f t="shared" si="41"/>
        <v>1.1654</v>
      </c>
      <c r="J692" s="173">
        <f t="shared" si="42"/>
        <v>7252.28</v>
      </c>
      <c r="K692" s="175">
        <f t="shared" si="43"/>
        <v>7252.28</v>
      </c>
      <c r="L692" s="134">
        <v>3.28</v>
      </c>
      <c r="M692" s="132" t="s">
        <v>4</v>
      </c>
      <c r="N692" s="132" t="s">
        <v>3</v>
      </c>
      <c r="O692" s="132" t="s">
        <v>1392</v>
      </c>
    </row>
    <row r="693" spans="1:15" s="131" customFormat="1" ht="27" x14ac:dyDescent="0.25">
      <c r="A693" s="132"/>
      <c r="B693" s="132" t="s">
        <v>583</v>
      </c>
      <c r="C693" s="133">
        <v>405</v>
      </c>
      <c r="D693" s="132" t="s">
        <v>1593</v>
      </c>
      <c r="E693" s="132">
        <v>1.4882</v>
      </c>
      <c r="F693" s="134">
        <v>1</v>
      </c>
      <c r="G693" s="134">
        <v>1</v>
      </c>
      <c r="H693" s="171">
        <f t="shared" si="40"/>
        <v>1.4882</v>
      </c>
      <c r="I693" s="174">
        <f t="shared" si="41"/>
        <v>1.4882</v>
      </c>
      <c r="J693" s="173">
        <f t="shared" si="42"/>
        <v>9261.07</v>
      </c>
      <c r="K693" s="175">
        <f t="shared" si="43"/>
        <v>9261.07</v>
      </c>
      <c r="L693" s="134">
        <v>5.6</v>
      </c>
      <c r="M693" s="132" t="s">
        <v>4</v>
      </c>
      <c r="N693" s="132" t="s">
        <v>3</v>
      </c>
      <c r="O693" s="132" t="s">
        <v>1392</v>
      </c>
    </row>
    <row r="694" spans="1:15" s="131" customFormat="1" ht="27" x14ac:dyDescent="0.25">
      <c r="A694" s="132"/>
      <c r="B694" s="132" t="s">
        <v>582</v>
      </c>
      <c r="C694" s="133">
        <v>405</v>
      </c>
      <c r="D694" s="132" t="s">
        <v>1593</v>
      </c>
      <c r="E694" s="132">
        <v>2.3620999999999999</v>
      </c>
      <c r="F694" s="134">
        <v>1</v>
      </c>
      <c r="G694" s="134">
        <v>1</v>
      </c>
      <c r="H694" s="171">
        <f t="shared" si="40"/>
        <v>2.3620999999999999</v>
      </c>
      <c r="I694" s="174">
        <f t="shared" si="41"/>
        <v>2.3620999999999999</v>
      </c>
      <c r="J694" s="173">
        <f t="shared" si="42"/>
        <v>14699.35</v>
      </c>
      <c r="K694" s="175">
        <f t="shared" si="43"/>
        <v>14699.35</v>
      </c>
      <c r="L694" s="134">
        <v>9.8000000000000007</v>
      </c>
      <c r="M694" s="132" t="s">
        <v>4</v>
      </c>
      <c r="N694" s="132" t="s">
        <v>3</v>
      </c>
      <c r="O694" s="132" t="s">
        <v>1392</v>
      </c>
    </row>
    <row r="695" spans="1:15" s="131" customFormat="1" ht="27" x14ac:dyDescent="0.25">
      <c r="A695" s="132"/>
      <c r="B695" s="132" t="s">
        <v>581</v>
      </c>
      <c r="C695" s="133">
        <v>405</v>
      </c>
      <c r="D695" s="132" t="s">
        <v>1593</v>
      </c>
      <c r="E695" s="132">
        <v>5.7465000000000002</v>
      </c>
      <c r="F695" s="134">
        <v>1</v>
      </c>
      <c r="G695" s="134">
        <v>1</v>
      </c>
      <c r="H695" s="171">
        <f t="shared" si="40"/>
        <v>5.7465000000000002</v>
      </c>
      <c r="I695" s="174">
        <f t="shared" si="41"/>
        <v>5.7465000000000002</v>
      </c>
      <c r="J695" s="173">
        <f t="shared" si="42"/>
        <v>35760.47</v>
      </c>
      <c r="K695" s="175">
        <f t="shared" si="43"/>
        <v>35760.47</v>
      </c>
      <c r="L695" s="134">
        <v>20.96</v>
      </c>
      <c r="M695" s="132" t="s">
        <v>4</v>
      </c>
      <c r="N695" s="132" t="s">
        <v>3</v>
      </c>
      <c r="O695" s="132" t="s">
        <v>1392</v>
      </c>
    </row>
    <row r="696" spans="1:15" s="131" customFormat="1" x14ac:dyDescent="0.25">
      <c r="A696" s="132"/>
      <c r="B696" s="132" t="s">
        <v>580</v>
      </c>
      <c r="C696" s="133">
        <v>420</v>
      </c>
      <c r="D696" s="132" t="s">
        <v>1594</v>
      </c>
      <c r="E696" s="132">
        <v>0.38640000000000002</v>
      </c>
      <c r="F696" s="134">
        <v>1</v>
      </c>
      <c r="G696" s="134">
        <v>1</v>
      </c>
      <c r="H696" s="171">
        <f t="shared" si="40"/>
        <v>0.38640000000000002</v>
      </c>
      <c r="I696" s="174">
        <f t="shared" si="41"/>
        <v>0.38640000000000002</v>
      </c>
      <c r="J696" s="173">
        <f t="shared" si="42"/>
        <v>2404.5700000000002</v>
      </c>
      <c r="K696" s="175">
        <f t="shared" si="43"/>
        <v>2404.5700000000002</v>
      </c>
      <c r="L696" s="134">
        <v>2.65</v>
      </c>
      <c r="M696" s="132" t="s">
        <v>4</v>
      </c>
      <c r="N696" s="132" t="s">
        <v>3</v>
      </c>
      <c r="O696" s="132" t="s">
        <v>1392</v>
      </c>
    </row>
    <row r="697" spans="1:15" s="131" customFormat="1" x14ac:dyDescent="0.25">
      <c r="A697" s="132"/>
      <c r="B697" s="132" t="s">
        <v>579</v>
      </c>
      <c r="C697" s="133">
        <v>420</v>
      </c>
      <c r="D697" s="132" t="s">
        <v>1594</v>
      </c>
      <c r="E697" s="132">
        <v>0.49890000000000001</v>
      </c>
      <c r="F697" s="134">
        <v>1</v>
      </c>
      <c r="G697" s="134">
        <v>1</v>
      </c>
      <c r="H697" s="171">
        <f t="shared" si="40"/>
        <v>0.49890000000000001</v>
      </c>
      <c r="I697" s="174">
        <f t="shared" si="41"/>
        <v>0.49890000000000001</v>
      </c>
      <c r="J697" s="173">
        <f t="shared" si="42"/>
        <v>3104.65</v>
      </c>
      <c r="K697" s="175">
        <f t="shared" si="43"/>
        <v>3104.65</v>
      </c>
      <c r="L697" s="134">
        <v>2.8</v>
      </c>
      <c r="M697" s="132" t="s">
        <v>4</v>
      </c>
      <c r="N697" s="132" t="s">
        <v>3</v>
      </c>
      <c r="O697" s="132" t="s">
        <v>1392</v>
      </c>
    </row>
    <row r="698" spans="1:15" s="131" customFormat="1" x14ac:dyDescent="0.25">
      <c r="A698" s="132"/>
      <c r="B698" s="132" t="s">
        <v>578</v>
      </c>
      <c r="C698" s="133">
        <v>420</v>
      </c>
      <c r="D698" s="132" t="s">
        <v>1594</v>
      </c>
      <c r="E698" s="132">
        <v>0.73440000000000005</v>
      </c>
      <c r="F698" s="134">
        <v>1</v>
      </c>
      <c r="G698" s="134">
        <v>1</v>
      </c>
      <c r="H698" s="171">
        <f t="shared" si="40"/>
        <v>0.73440000000000005</v>
      </c>
      <c r="I698" s="174">
        <f t="shared" si="41"/>
        <v>0.73440000000000005</v>
      </c>
      <c r="J698" s="173">
        <f t="shared" si="42"/>
        <v>4570.17</v>
      </c>
      <c r="K698" s="175">
        <f t="shared" si="43"/>
        <v>4570.17</v>
      </c>
      <c r="L698" s="134">
        <v>4.05</v>
      </c>
      <c r="M698" s="132" t="s">
        <v>4</v>
      </c>
      <c r="N698" s="132" t="s">
        <v>3</v>
      </c>
      <c r="O698" s="132" t="s">
        <v>1392</v>
      </c>
    </row>
    <row r="699" spans="1:15" s="131" customFormat="1" x14ac:dyDescent="0.25">
      <c r="A699" s="132"/>
      <c r="B699" s="132" t="s">
        <v>577</v>
      </c>
      <c r="C699" s="133">
        <v>420</v>
      </c>
      <c r="D699" s="132" t="s">
        <v>1594</v>
      </c>
      <c r="E699" s="132">
        <v>1.7406999999999999</v>
      </c>
      <c r="F699" s="134">
        <v>1</v>
      </c>
      <c r="G699" s="134">
        <v>1</v>
      </c>
      <c r="H699" s="171">
        <f t="shared" si="40"/>
        <v>1.7406999999999999</v>
      </c>
      <c r="I699" s="174">
        <f t="shared" si="41"/>
        <v>1.7406999999999999</v>
      </c>
      <c r="J699" s="173">
        <f t="shared" si="42"/>
        <v>10832.38</v>
      </c>
      <c r="K699" s="175">
        <f t="shared" si="43"/>
        <v>10832.38</v>
      </c>
      <c r="L699" s="134">
        <v>7.86</v>
      </c>
      <c r="M699" s="132" t="s">
        <v>4</v>
      </c>
      <c r="N699" s="132" t="s">
        <v>3</v>
      </c>
      <c r="O699" s="132" t="s">
        <v>1392</v>
      </c>
    </row>
    <row r="700" spans="1:15" s="131" customFormat="1" ht="27" x14ac:dyDescent="0.25">
      <c r="A700" s="132"/>
      <c r="B700" s="132" t="s">
        <v>576</v>
      </c>
      <c r="C700" s="133">
        <v>421</v>
      </c>
      <c r="D700" s="132" t="s">
        <v>1595</v>
      </c>
      <c r="E700" s="132">
        <v>0.35680000000000001</v>
      </c>
      <c r="F700" s="134">
        <v>1</v>
      </c>
      <c r="G700" s="134">
        <v>1</v>
      </c>
      <c r="H700" s="171">
        <f t="shared" si="40"/>
        <v>0.35680000000000001</v>
      </c>
      <c r="I700" s="174">
        <f t="shared" si="41"/>
        <v>0.35680000000000001</v>
      </c>
      <c r="J700" s="173">
        <f t="shared" si="42"/>
        <v>2220.37</v>
      </c>
      <c r="K700" s="175">
        <f t="shared" si="43"/>
        <v>2220.37</v>
      </c>
      <c r="L700" s="134">
        <v>3.43</v>
      </c>
      <c r="M700" s="132" t="s">
        <v>4</v>
      </c>
      <c r="N700" s="132" t="s">
        <v>3</v>
      </c>
      <c r="O700" s="132" t="s">
        <v>1392</v>
      </c>
    </row>
    <row r="701" spans="1:15" s="131" customFormat="1" ht="27" x14ac:dyDescent="0.25">
      <c r="A701" s="132"/>
      <c r="B701" s="132" t="s">
        <v>575</v>
      </c>
      <c r="C701" s="133">
        <v>421</v>
      </c>
      <c r="D701" s="132" t="s">
        <v>1595</v>
      </c>
      <c r="E701" s="132">
        <v>0.52549999999999997</v>
      </c>
      <c r="F701" s="134">
        <v>1</v>
      </c>
      <c r="G701" s="134">
        <v>1</v>
      </c>
      <c r="H701" s="171">
        <f t="shared" si="40"/>
        <v>0.52549999999999997</v>
      </c>
      <c r="I701" s="174">
        <f t="shared" si="41"/>
        <v>0.52549999999999997</v>
      </c>
      <c r="J701" s="173">
        <f t="shared" si="42"/>
        <v>3270.19</v>
      </c>
      <c r="K701" s="175">
        <f t="shared" si="43"/>
        <v>3270.19</v>
      </c>
      <c r="L701" s="134">
        <v>4.45</v>
      </c>
      <c r="M701" s="132" t="s">
        <v>4</v>
      </c>
      <c r="N701" s="132" t="s">
        <v>3</v>
      </c>
      <c r="O701" s="132" t="s">
        <v>1392</v>
      </c>
    </row>
    <row r="702" spans="1:15" s="131" customFormat="1" ht="27" x14ac:dyDescent="0.25">
      <c r="A702" s="132"/>
      <c r="B702" s="132" t="s">
        <v>574</v>
      </c>
      <c r="C702" s="133">
        <v>421</v>
      </c>
      <c r="D702" s="132" t="s">
        <v>1595</v>
      </c>
      <c r="E702" s="132">
        <v>0.84889999999999999</v>
      </c>
      <c r="F702" s="134">
        <v>1</v>
      </c>
      <c r="G702" s="134">
        <v>1</v>
      </c>
      <c r="H702" s="171">
        <f t="shared" si="40"/>
        <v>0.84889999999999999</v>
      </c>
      <c r="I702" s="174">
        <f t="shared" si="41"/>
        <v>0.84889999999999999</v>
      </c>
      <c r="J702" s="173">
        <f t="shared" si="42"/>
        <v>5282.7</v>
      </c>
      <c r="K702" s="175">
        <f t="shared" si="43"/>
        <v>5282.7</v>
      </c>
      <c r="L702" s="134">
        <v>6.25</v>
      </c>
      <c r="M702" s="132" t="s">
        <v>4</v>
      </c>
      <c r="N702" s="132" t="s">
        <v>3</v>
      </c>
      <c r="O702" s="132" t="s">
        <v>1392</v>
      </c>
    </row>
    <row r="703" spans="1:15" s="131" customFormat="1" ht="27" x14ac:dyDescent="0.25">
      <c r="A703" s="132"/>
      <c r="B703" s="132" t="s">
        <v>573</v>
      </c>
      <c r="C703" s="133">
        <v>421</v>
      </c>
      <c r="D703" s="132" t="s">
        <v>1595</v>
      </c>
      <c r="E703" s="132">
        <v>1.9776</v>
      </c>
      <c r="F703" s="134">
        <v>1</v>
      </c>
      <c r="G703" s="134">
        <v>1</v>
      </c>
      <c r="H703" s="171">
        <f t="shared" si="40"/>
        <v>1.9776</v>
      </c>
      <c r="I703" s="174">
        <f t="shared" si="41"/>
        <v>1.9776</v>
      </c>
      <c r="J703" s="173">
        <f t="shared" si="42"/>
        <v>12306.6</v>
      </c>
      <c r="K703" s="175">
        <f t="shared" si="43"/>
        <v>12306.6</v>
      </c>
      <c r="L703" s="134">
        <v>12.22</v>
      </c>
      <c r="M703" s="132" t="s">
        <v>4</v>
      </c>
      <c r="N703" s="132" t="s">
        <v>3</v>
      </c>
      <c r="O703" s="132" t="s">
        <v>1392</v>
      </c>
    </row>
    <row r="704" spans="1:15" s="131" customFormat="1" ht="27" x14ac:dyDescent="0.25">
      <c r="A704" s="132"/>
      <c r="B704" s="132" t="s">
        <v>572</v>
      </c>
      <c r="C704" s="133">
        <v>422</v>
      </c>
      <c r="D704" s="132" t="s">
        <v>1596</v>
      </c>
      <c r="E704" s="132">
        <v>0.28860000000000002</v>
      </c>
      <c r="F704" s="134">
        <v>1</v>
      </c>
      <c r="G704" s="134">
        <v>1</v>
      </c>
      <c r="H704" s="171">
        <f t="shared" si="40"/>
        <v>0.28860000000000002</v>
      </c>
      <c r="I704" s="174">
        <f t="shared" si="41"/>
        <v>0.28860000000000002</v>
      </c>
      <c r="J704" s="173">
        <f t="shared" si="42"/>
        <v>1795.96</v>
      </c>
      <c r="K704" s="175">
        <f t="shared" si="43"/>
        <v>1795.96</v>
      </c>
      <c r="L704" s="134">
        <v>2.0099999999999998</v>
      </c>
      <c r="M704" s="132" t="s">
        <v>4</v>
      </c>
      <c r="N704" s="132" t="s">
        <v>3</v>
      </c>
      <c r="O704" s="132" t="s">
        <v>1392</v>
      </c>
    </row>
    <row r="705" spans="1:15" s="131" customFormat="1" ht="27" x14ac:dyDescent="0.25">
      <c r="A705" s="132"/>
      <c r="B705" s="132" t="s">
        <v>571</v>
      </c>
      <c r="C705" s="133">
        <v>422</v>
      </c>
      <c r="D705" s="132" t="s">
        <v>1596</v>
      </c>
      <c r="E705" s="132">
        <v>0.44950000000000001</v>
      </c>
      <c r="F705" s="134">
        <v>1</v>
      </c>
      <c r="G705" s="134">
        <v>1</v>
      </c>
      <c r="H705" s="171">
        <f t="shared" si="40"/>
        <v>0.44950000000000001</v>
      </c>
      <c r="I705" s="174">
        <f t="shared" si="41"/>
        <v>0.44950000000000001</v>
      </c>
      <c r="J705" s="173">
        <f t="shared" si="42"/>
        <v>2797.24</v>
      </c>
      <c r="K705" s="175">
        <f t="shared" si="43"/>
        <v>2797.24</v>
      </c>
      <c r="L705" s="134">
        <v>3.09</v>
      </c>
      <c r="M705" s="132" t="s">
        <v>4</v>
      </c>
      <c r="N705" s="132" t="s">
        <v>3</v>
      </c>
      <c r="O705" s="132" t="s">
        <v>1392</v>
      </c>
    </row>
    <row r="706" spans="1:15" s="131" customFormat="1" ht="27" x14ac:dyDescent="0.25">
      <c r="A706" s="132"/>
      <c r="B706" s="132" t="s">
        <v>570</v>
      </c>
      <c r="C706" s="133">
        <v>422</v>
      </c>
      <c r="D706" s="132" t="s">
        <v>1596</v>
      </c>
      <c r="E706" s="132">
        <v>0.65190000000000003</v>
      </c>
      <c r="F706" s="134">
        <v>1</v>
      </c>
      <c r="G706" s="134">
        <v>1</v>
      </c>
      <c r="H706" s="171">
        <f t="shared" si="40"/>
        <v>0.65190000000000003</v>
      </c>
      <c r="I706" s="174">
        <f t="shared" si="41"/>
        <v>0.65190000000000003</v>
      </c>
      <c r="J706" s="173">
        <f t="shared" si="42"/>
        <v>4056.77</v>
      </c>
      <c r="K706" s="175">
        <f t="shared" si="43"/>
        <v>4056.77</v>
      </c>
      <c r="L706" s="134">
        <v>4.4000000000000004</v>
      </c>
      <c r="M706" s="132" t="s">
        <v>4</v>
      </c>
      <c r="N706" s="132" t="s">
        <v>3</v>
      </c>
      <c r="O706" s="132" t="s">
        <v>1392</v>
      </c>
    </row>
    <row r="707" spans="1:15" s="131" customFormat="1" ht="27" x14ac:dyDescent="0.25">
      <c r="A707" s="132"/>
      <c r="B707" s="132" t="s">
        <v>569</v>
      </c>
      <c r="C707" s="133">
        <v>422</v>
      </c>
      <c r="D707" s="132" t="s">
        <v>1596</v>
      </c>
      <c r="E707" s="132">
        <v>1.4248000000000001</v>
      </c>
      <c r="F707" s="134">
        <v>1</v>
      </c>
      <c r="G707" s="134">
        <v>1</v>
      </c>
      <c r="H707" s="171">
        <f t="shared" si="40"/>
        <v>1.4248000000000001</v>
      </c>
      <c r="I707" s="174">
        <f t="shared" si="41"/>
        <v>1.4248000000000001</v>
      </c>
      <c r="J707" s="173">
        <f t="shared" si="42"/>
        <v>8866.5300000000007</v>
      </c>
      <c r="K707" s="175">
        <f t="shared" si="43"/>
        <v>8866.5300000000007</v>
      </c>
      <c r="L707" s="134">
        <v>8.0500000000000007</v>
      </c>
      <c r="M707" s="132" t="s">
        <v>4</v>
      </c>
      <c r="N707" s="132" t="s">
        <v>3</v>
      </c>
      <c r="O707" s="132" t="s">
        <v>1392</v>
      </c>
    </row>
    <row r="708" spans="1:15" s="131" customFormat="1" x14ac:dyDescent="0.25">
      <c r="A708" s="132"/>
      <c r="B708" s="132" t="s">
        <v>568</v>
      </c>
      <c r="C708" s="133">
        <v>423</v>
      </c>
      <c r="D708" s="132" t="s">
        <v>1597</v>
      </c>
      <c r="E708" s="132">
        <v>0.44819999999999999</v>
      </c>
      <c r="F708" s="134">
        <v>1</v>
      </c>
      <c r="G708" s="134">
        <v>1</v>
      </c>
      <c r="H708" s="171">
        <f t="shared" si="40"/>
        <v>0.44819999999999999</v>
      </c>
      <c r="I708" s="174">
        <f t="shared" si="41"/>
        <v>0.44819999999999999</v>
      </c>
      <c r="J708" s="173">
        <f t="shared" si="42"/>
        <v>2789.15</v>
      </c>
      <c r="K708" s="175">
        <f t="shared" si="43"/>
        <v>2789.15</v>
      </c>
      <c r="L708" s="134">
        <v>2.5099999999999998</v>
      </c>
      <c r="M708" s="132" t="s">
        <v>4</v>
      </c>
      <c r="N708" s="132" t="s">
        <v>3</v>
      </c>
      <c r="O708" s="132" t="s">
        <v>1392</v>
      </c>
    </row>
    <row r="709" spans="1:15" s="131" customFormat="1" x14ac:dyDescent="0.25">
      <c r="A709" s="132"/>
      <c r="B709" s="132" t="s">
        <v>567</v>
      </c>
      <c r="C709" s="133">
        <v>423</v>
      </c>
      <c r="D709" s="132" t="s">
        <v>1597</v>
      </c>
      <c r="E709" s="132">
        <v>0.69679999999999997</v>
      </c>
      <c r="F709" s="134">
        <v>1</v>
      </c>
      <c r="G709" s="134">
        <v>1</v>
      </c>
      <c r="H709" s="171">
        <f t="shared" si="40"/>
        <v>0.69679999999999997</v>
      </c>
      <c r="I709" s="174">
        <f t="shared" si="41"/>
        <v>0.69679999999999997</v>
      </c>
      <c r="J709" s="173">
        <f t="shared" si="42"/>
        <v>4336.1899999999996</v>
      </c>
      <c r="K709" s="175">
        <f t="shared" si="43"/>
        <v>4336.1899999999996</v>
      </c>
      <c r="L709" s="134">
        <v>3.61</v>
      </c>
      <c r="M709" s="132" t="s">
        <v>4</v>
      </c>
      <c r="N709" s="132" t="s">
        <v>3</v>
      </c>
      <c r="O709" s="132" t="s">
        <v>1392</v>
      </c>
    </row>
    <row r="710" spans="1:15" s="131" customFormat="1" x14ac:dyDescent="0.25">
      <c r="A710" s="132"/>
      <c r="B710" s="132" t="s">
        <v>566</v>
      </c>
      <c r="C710" s="133">
        <v>423</v>
      </c>
      <c r="D710" s="132" t="s">
        <v>1597</v>
      </c>
      <c r="E710" s="132">
        <v>1.145</v>
      </c>
      <c r="F710" s="134">
        <v>1</v>
      </c>
      <c r="G710" s="134">
        <v>1</v>
      </c>
      <c r="H710" s="171">
        <f t="shared" si="40"/>
        <v>1.145</v>
      </c>
      <c r="I710" s="174">
        <f t="shared" si="41"/>
        <v>1.145</v>
      </c>
      <c r="J710" s="173">
        <f t="shared" si="42"/>
        <v>7125.34</v>
      </c>
      <c r="K710" s="175">
        <f t="shared" si="43"/>
        <v>7125.34</v>
      </c>
      <c r="L710" s="134">
        <v>6.04</v>
      </c>
      <c r="M710" s="132" t="s">
        <v>4</v>
      </c>
      <c r="N710" s="132" t="s">
        <v>3</v>
      </c>
      <c r="O710" s="132" t="s">
        <v>1392</v>
      </c>
    </row>
    <row r="711" spans="1:15" s="131" customFormat="1" x14ac:dyDescent="0.25">
      <c r="A711" s="132"/>
      <c r="B711" s="132" t="s">
        <v>565</v>
      </c>
      <c r="C711" s="133">
        <v>423</v>
      </c>
      <c r="D711" s="132" t="s">
        <v>1597</v>
      </c>
      <c r="E711" s="132">
        <v>3.4559000000000002</v>
      </c>
      <c r="F711" s="134">
        <v>1</v>
      </c>
      <c r="G711" s="134">
        <v>1</v>
      </c>
      <c r="H711" s="171">
        <f t="shared" si="40"/>
        <v>3.4559000000000002</v>
      </c>
      <c r="I711" s="174">
        <f t="shared" si="41"/>
        <v>3.4559000000000002</v>
      </c>
      <c r="J711" s="173">
        <f t="shared" si="42"/>
        <v>21506.07</v>
      </c>
      <c r="K711" s="175">
        <f t="shared" si="43"/>
        <v>21506.07</v>
      </c>
      <c r="L711" s="134">
        <v>12.76</v>
      </c>
      <c r="M711" s="132" t="s">
        <v>4</v>
      </c>
      <c r="N711" s="132" t="s">
        <v>3</v>
      </c>
      <c r="O711" s="132" t="s">
        <v>1392</v>
      </c>
    </row>
    <row r="712" spans="1:15" s="131" customFormat="1" x14ac:dyDescent="0.25">
      <c r="A712" s="132"/>
      <c r="B712" s="132" t="s">
        <v>564</v>
      </c>
      <c r="C712" s="133">
        <v>424</v>
      </c>
      <c r="D712" s="132" t="s">
        <v>1598</v>
      </c>
      <c r="E712" s="132">
        <v>0.46189999999999998</v>
      </c>
      <c r="F712" s="134">
        <v>1</v>
      </c>
      <c r="G712" s="134">
        <v>1</v>
      </c>
      <c r="H712" s="171">
        <f t="shared" si="40"/>
        <v>0.46189999999999998</v>
      </c>
      <c r="I712" s="174">
        <f t="shared" si="41"/>
        <v>0.46189999999999998</v>
      </c>
      <c r="J712" s="173">
        <f t="shared" si="42"/>
        <v>2874.4</v>
      </c>
      <c r="K712" s="175">
        <f t="shared" si="43"/>
        <v>2874.4</v>
      </c>
      <c r="L712" s="134">
        <v>2.5099999999999998</v>
      </c>
      <c r="M712" s="132" t="s">
        <v>4</v>
      </c>
      <c r="N712" s="132" t="s">
        <v>3</v>
      </c>
      <c r="O712" s="132" t="s">
        <v>1392</v>
      </c>
    </row>
    <row r="713" spans="1:15" s="131" customFormat="1" x14ac:dyDescent="0.25">
      <c r="A713" s="132"/>
      <c r="B713" s="132" t="s">
        <v>563</v>
      </c>
      <c r="C713" s="133">
        <v>424</v>
      </c>
      <c r="D713" s="132" t="s">
        <v>1598</v>
      </c>
      <c r="E713" s="132">
        <v>0.67569999999999997</v>
      </c>
      <c r="F713" s="134">
        <v>1</v>
      </c>
      <c r="G713" s="134">
        <v>1</v>
      </c>
      <c r="H713" s="171">
        <f t="shared" si="40"/>
        <v>0.67569999999999997</v>
      </c>
      <c r="I713" s="174">
        <f t="shared" si="41"/>
        <v>0.67569999999999997</v>
      </c>
      <c r="J713" s="173">
        <f t="shared" si="42"/>
        <v>4204.88</v>
      </c>
      <c r="K713" s="175">
        <f t="shared" si="43"/>
        <v>4204.88</v>
      </c>
      <c r="L713" s="134">
        <v>3.96</v>
      </c>
      <c r="M713" s="132" t="s">
        <v>4</v>
      </c>
      <c r="N713" s="132" t="s">
        <v>3</v>
      </c>
      <c r="O713" s="132" t="s">
        <v>1392</v>
      </c>
    </row>
    <row r="714" spans="1:15" s="131" customFormat="1" x14ac:dyDescent="0.25">
      <c r="A714" s="132"/>
      <c r="B714" s="132" t="s">
        <v>562</v>
      </c>
      <c r="C714" s="133">
        <v>424</v>
      </c>
      <c r="D714" s="132" t="s">
        <v>1598</v>
      </c>
      <c r="E714" s="132">
        <v>0.98709999999999998</v>
      </c>
      <c r="F714" s="134">
        <v>1</v>
      </c>
      <c r="G714" s="134">
        <v>1</v>
      </c>
      <c r="H714" s="171">
        <f t="shared" si="40"/>
        <v>0.98709999999999998</v>
      </c>
      <c r="I714" s="174">
        <f t="shared" si="41"/>
        <v>0.98709999999999998</v>
      </c>
      <c r="J714" s="173">
        <f t="shared" si="42"/>
        <v>6142.72</v>
      </c>
      <c r="K714" s="175">
        <f t="shared" si="43"/>
        <v>6142.72</v>
      </c>
      <c r="L714" s="134">
        <v>5.81</v>
      </c>
      <c r="M714" s="132" t="s">
        <v>4</v>
      </c>
      <c r="N714" s="132" t="s">
        <v>3</v>
      </c>
      <c r="O714" s="132" t="s">
        <v>1392</v>
      </c>
    </row>
    <row r="715" spans="1:15" s="131" customFormat="1" x14ac:dyDescent="0.25">
      <c r="A715" s="132"/>
      <c r="B715" s="132" t="s">
        <v>561</v>
      </c>
      <c r="C715" s="133">
        <v>424</v>
      </c>
      <c r="D715" s="132" t="s">
        <v>1598</v>
      </c>
      <c r="E715" s="132">
        <v>2.1987999999999999</v>
      </c>
      <c r="F715" s="134">
        <v>1</v>
      </c>
      <c r="G715" s="134">
        <v>1</v>
      </c>
      <c r="H715" s="171">
        <f t="shared" si="40"/>
        <v>2.1987999999999999</v>
      </c>
      <c r="I715" s="174">
        <f t="shared" si="41"/>
        <v>2.1987999999999999</v>
      </c>
      <c r="J715" s="173">
        <f t="shared" si="42"/>
        <v>13683.13</v>
      </c>
      <c r="K715" s="175">
        <f t="shared" si="43"/>
        <v>13683.13</v>
      </c>
      <c r="L715" s="134">
        <v>10.29</v>
      </c>
      <c r="M715" s="132" t="s">
        <v>4</v>
      </c>
      <c r="N715" s="132" t="s">
        <v>3</v>
      </c>
      <c r="O715" s="132" t="s">
        <v>1392</v>
      </c>
    </row>
    <row r="716" spans="1:15" s="131" customFormat="1" ht="27" x14ac:dyDescent="0.25">
      <c r="A716" s="132"/>
      <c r="B716" s="132" t="s">
        <v>560</v>
      </c>
      <c r="C716" s="133">
        <v>425</v>
      </c>
      <c r="D716" s="132" t="s">
        <v>1599</v>
      </c>
      <c r="E716" s="132">
        <v>0.39529999999999998</v>
      </c>
      <c r="F716" s="134">
        <v>1</v>
      </c>
      <c r="G716" s="134">
        <v>1</v>
      </c>
      <c r="H716" s="171">
        <f t="shared" si="40"/>
        <v>0.39529999999999998</v>
      </c>
      <c r="I716" s="174">
        <f t="shared" si="41"/>
        <v>0.39529999999999998</v>
      </c>
      <c r="J716" s="173">
        <f t="shared" si="42"/>
        <v>2459.9499999999998</v>
      </c>
      <c r="K716" s="175">
        <f t="shared" si="43"/>
        <v>2459.9499999999998</v>
      </c>
      <c r="L716" s="134">
        <v>2.37</v>
      </c>
      <c r="M716" s="132" t="s">
        <v>4</v>
      </c>
      <c r="N716" s="132" t="s">
        <v>3</v>
      </c>
      <c r="O716" s="132" t="s">
        <v>1392</v>
      </c>
    </row>
    <row r="717" spans="1:15" s="131" customFormat="1" ht="27" x14ac:dyDescent="0.25">
      <c r="A717" s="132"/>
      <c r="B717" s="132" t="s">
        <v>559</v>
      </c>
      <c r="C717" s="133">
        <v>425</v>
      </c>
      <c r="D717" s="132" t="s">
        <v>1599</v>
      </c>
      <c r="E717" s="132">
        <v>0.50139999999999996</v>
      </c>
      <c r="F717" s="134">
        <v>1</v>
      </c>
      <c r="G717" s="134">
        <v>1</v>
      </c>
      <c r="H717" s="171">
        <f t="shared" ref="H717:H780" si="44">ROUND(E717*F717,5)</f>
        <v>0.50139999999999996</v>
      </c>
      <c r="I717" s="174">
        <f t="shared" ref="I717:I780" si="45">ROUND(E717*G717,5)</f>
        <v>0.50139999999999996</v>
      </c>
      <c r="J717" s="173">
        <f t="shared" ref="J717:J780" si="46">ROUND(H717*6223,2)</f>
        <v>3120.21</v>
      </c>
      <c r="K717" s="175">
        <f t="shared" ref="K717:K780" si="47">ROUND(I717*6223,2)</f>
        <v>3120.21</v>
      </c>
      <c r="L717" s="134">
        <v>3.09</v>
      </c>
      <c r="M717" s="132" t="s">
        <v>4</v>
      </c>
      <c r="N717" s="132" t="s">
        <v>3</v>
      </c>
      <c r="O717" s="132" t="s">
        <v>1392</v>
      </c>
    </row>
    <row r="718" spans="1:15" s="131" customFormat="1" ht="27" x14ac:dyDescent="0.25">
      <c r="A718" s="132"/>
      <c r="B718" s="132" t="s">
        <v>558</v>
      </c>
      <c r="C718" s="133">
        <v>425</v>
      </c>
      <c r="D718" s="132" t="s">
        <v>1599</v>
      </c>
      <c r="E718" s="132">
        <v>0.7198</v>
      </c>
      <c r="F718" s="134">
        <v>1</v>
      </c>
      <c r="G718" s="134">
        <v>1</v>
      </c>
      <c r="H718" s="171">
        <f t="shared" si="44"/>
        <v>0.7198</v>
      </c>
      <c r="I718" s="174">
        <f t="shared" si="45"/>
        <v>0.7198</v>
      </c>
      <c r="J718" s="173">
        <f t="shared" si="46"/>
        <v>4479.32</v>
      </c>
      <c r="K718" s="175">
        <f t="shared" si="47"/>
        <v>4479.32</v>
      </c>
      <c r="L718" s="134">
        <v>4.29</v>
      </c>
      <c r="M718" s="132" t="s">
        <v>4</v>
      </c>
      <c r="N718" s="132" t="s">
        <v>3</v>
      </c>
      <c r="O718" s="132" t="s">
        <v>1392</v>
      </c>
    </row>
    <row r="719" spans="1:15" s="131" customFormat="1" ht="27" x14ac:dyDescent="0.25">
      <c r="A719" s="132"/>
      <c r="B719" s="132" t="s">
        <v>557</v>
      </c>
      <c r="C719" s="133">
        <v>425</v>
      </c>
      <c r="D719" s="132" t="s">
        <v>1599</v>
      </c>
      <c r="E719" s="132">
        <v>1.6416999999999999</v>
      </c>
      <c r="F719" s="134">
        <v>1</v>
      </c>
      <c r="G719" s="134">
        <v>1</v>
      </c>
      <c r="H719" s="171">
        <f t="shared" si="44"/>
        <v>1.6416999999999999</v>
      </c>
      <c r="I719" s="174">
        <f t="shared" si="45"/>
        <v>1.6416999999999999</v>
      </c>
      <c r="J719" s="173">
        <f t="shared" si="46"/>
        <v>10216.299999999999</v>
      </c>
      <c r="K719" s="175">
        <f t="shared" si="47"/>
        <v>10216.299999999999</v>
      </c>
      <c r="L719" s="134">
        <v>8.36</v>
      </c>
      <c r="M719" s="132" t="s">
        <v>4</v>
      </c>
      <c r="N719" s="132" t="s">
        <v>3</v>
      </c>
      <c r="O719" s="132" t="s">
        <v>1392</v>
      </c>
    </row>
    <row r="720" spans="1:15" s="131" customFormat="1" x14ac:dyDescent="0.25">
      <c r="A720" s="132"/>
      <c r="B720" s="132" t="s">
        <v>556</v>
      </c>
      <c r="C720" s="133">
        <v>440</v>
      </c>
      <c r="D720" s="132" t="s">
        <v>1600</v>
      </c>
      <c r="E720" s="132">
        <v>4.5601000000000003</v>
      </c>
      <c r="F720" s="134">
        <v>1</v>
      </c>
      <c r="G720" s="134">
        <v>1</v>
      </c>
      <c r="H720" s="171">
        <f t="shared" si="44"/>
        <v>4.5601000000000003</v>
      </c>
      <c r="I720" s="174">
        <f t="shared" si="45"/>
        <v>4.5601000000000003</v>
      </c>
      <c r="J720" s="173">
        <f t="shared" si="46"/>
        <v>28377.5</v>
      </c>
      <c r="K720" s="175">
        <f t="shared" si="47"/>
        <v>28377.5</v>
      </c>
      <c r="L720" s="134">
        <v>4.75</v>
      </c>
      <c r="M720" s="132" t="s">
        <v>4</v>
      </c>
      <c r="N720" s="132" t="s">
        <v>3</v>
      </c>
      <c r="O720" s="132" t="s">
        <v>1391</v>
      </c>
    </row>
    <row r="721" spans="1:15" s="131" customFormat="1" x14ac:dyDescent="0.25">
      <c r="A721" s="132"/>
      <c r="B721" s="132" t="s">
        <v>555</v>
      </c>
      <c r="C721" s="133">
        <v>440</v>
      </c>
      <c r="D721" s="132" t="s">
        <v>1600</v>
      </c>
      <c r="E721" s="132">
        <v>4.9932999999999996</v>
      </c>
      <c r="F721" s="134">
        <v>1</v>
      </c>
      <c r="G721" s="134">
        <v>1</v>
      </c>
      <c r="H721" s="171">
        <f t="shared" si="44"/>
        <v>4.9932999999999996</v>
      </c>
      <c r="I721" s="174">
        <f t="shared" si="45"/>
        <v>4.9932999999999996</v>
      </c>
      <c r="J721" s="173">
        <f t="shared" si="46"/>
        <v>31073.31</v>
      </c>
      <c r="K721" s="175">
        <f t="shared" si="47"/>
        <v>31073.31</v>
      </c>
      <c r="L721" s="134">
        <v>5.64</v>
      </c>
      <c r="M721" s="132" t="s">
        <v>4</v>
      </c>
      <c r="N721" s="132" t="s">
        <v>3</v>
      </c>
      <c r="O721" s="132" t="s">
        <v>1391</v>
      </c>
    </row>
    <row r="722" spans="1:15" s="131" customFormat="1" x14ac:dyDescent="0.25">
      <c r="A722" s="132"/>
      <c r="B722" s="132" t="s">
        <v>554</v>
      </c>
      <c r="C722" s="133">
        <v>440</v>
      </c>
      <c r="D722" s="132" t="s">
        <v>1600</v>
      </c>
      <c r="E722" s="132">
        <v>6.2698999999999998</v>
      </c>
      <c r="F722" s="134">
        <v>1</v>
      </c>
      <c r="G722" s="134">
        <v>1</v>
      </c>
      <c r="H722" s="171">
        <f t="shared" si="44"/>
        <v>6.2698999999999998</v>
      </c>
      <c r="I722" s="174">
        <f t="shared" si="45"/>
        <v>6.2698999999999998</v>
      </c>
      <c r="J722" s="173">
        <f t="shared" si="46"/>
        <v>39017.589999999997</v>
      </c>
      <c r="K722" s="175">
        <f t="shared" si="47"/>
        <v>39017.589999999997</v>
      </c>
      <c r="L722" s="134">
        <v>8.4700000000000006</v>
      </c>
      <c r="M722" s="132" t="s">
        <v>4</v>
      </c>
      <c r="N722" s="132" t="s">
        <v>3</v>
      </c>
      <c r="O722" s="132" t="s">
        <v>1391</v>
      </c>
    </row>
    <row r="723" spans="1:15" s="131" customFormat="1" x14ac:dyDescent="0.25">
      <c r="A723" s="132"/>
      <c r="B723" s="132" t="s">
        <v>553</v>
      </c>
      <c r="C723" s="133">
        <v>440</v>
      </c>
      <c r="D723" s="132" t="s">
        <v>1600</v>
      </c>
      <c r="E723" s="132">
        <v>9.5485000000000007</v>
      </c>
      <c r="F723" s="134">
        <v>1</v>
      </c>
      <c r="G723" s="134">
        <v>1</v>
      </c>
      <c r="H723" s="171">
        <f t="shared" si="44"/>
        <v>9.5485000000000007</v>
      </c>
      <c r="I723" s="174">
        <f t="shared" si="45"/>
        <v>9.5485000000000007</v>
      </c>
      <c r="J723" s="173">
        <f t="shared" si="46"/>
        <v>59420.32</v>
      </c>
      <c r="K723" s="175">
        <f t="shared" si="47"/>
        <v>59420.32</v>
      </c>
      <c r="L723" s="134">
        <v>17.02</v>
      </c>
      <c r="M723" s="132" t="s">
        <v>4</v>
      </c>
      <c r="N723" s="132" t="s">
        <v>3</v>
      </c>
      <c r="O723" s="132" t="s">
        <v>1391</v>
      </c>
    </row>
    <row r="724" spans="1:15" s="131" customFormat="1" x14ac:dyDescent="0.25">
      <c r="A724" s="132"/>
      <c r="B724" s="132" t="s">
        <v>552</v>
      </c>
      <c r="C724" s="133">
        <v>441</v>
      </c>
      <c r="D724" s="132" t="s">
        <v>1601</v>
      </c>
      <c r="E724" s="132">
        <v>1.2785</v>
      </c>
      <c r="F724" s="134">
        <v>1</v>
      </c>
      <c r="G724" s="134">
        <v>1</v>
      </c>
      <c r="H724" s="171">
        <f t="shared" si="44"/>
        <v>1.2785</v>
      </c>
      <c r="I724" s="174">
        <f t="shared" si="45"/>
        <v>1.2785</v>
      </c>
      <c r="J724" s="173">
        <f t="shared" si="46"/>
        <v>7956.11</v>
      </c>
      <c r="K724" s="175">
        <f t="shared" si="47"/>
        <v>7956.11</v>
      </c>
      <c r="L724" s="134">
        <v>4.8600000000000003</v>
      </c>
      <c r="M724" s="132" t="s">
        <v>4</v>
      </c>
      <c r="N724" s="132" t="s">
        <v>3</v>
      </c>
      <c r="O724" s="132" t="s">
        <v>1392</v>
      </c>
    </row>
    <row r="725" spans="1:15" s="131" customFormat="1" x14ac:dyDescent="0.25">
      <c r="A725" s="132"/>
      <c r="B725" s="132" t="s">
        <v>551</v>
      </c>
      <c r="C725" s="133">
        <v>441</v>
      </c>
      <c r="D725" s="132" t="s">
        <v>1601</v>
      </c>
      <c r="E725" s="132">
        <v>2.0968</v>
      </c>
      <c r="F725" s="134">
        <v>1</v>
      </c>
      <c r="G725" s="134">
        <v>1</v>
      </c>
      <c r="H725" s="171">
        <f t="shared" si="44"/>
        <v>2.0968</v>
      </c>
      <c r="I725" s="174">
        <f t="shared" si="45"/>
        <v>2.0968</v>
      </c>
      <c r="J725" s="173">
        <f t="shared" si="46"/>
        <v>13048.39</v>
      </c>
      <c r="K725" s="175">
        <f t="shared" si="47"/>
        <v>13048.39</v>
      </c>
      <c r="L725" s="134">
        <v>7.51</v>
      </c>
      <c r="M725" s="132" t="s">
        <v>4</v>
      </c>
      <c r="N725" s="132" t="s">
        <v>3</v>
      </c>
      <c r="O725" s="132" t="s">
        <v>1392</v>
      </c>
    </row>
    <row r="726" spans="1:15" s="131" customFormat="1" x14ac:dyDescent="0.25">
      <c r="A726" s="132"/>
      <c r="B726" s="132" t="s">
        <v>550</v>
      </c>
      <c r="C726" s="133">
        <v>441</v>
      </c>
      <c r="D726" s="132" t="s">
        <v>1601</v>
      </c>
      <c r="E726" s="132">
        <v>2.9584999999999999</v>
      </c>
      <c r="F726" s="134">
        <v>1</v>
      </c>
      <c r="G726" s="134">
        <v>1</v>
      </c>
      <c r="H726" s="171">
        <f t="shared" si="44"/>
        <v>2.9584999999999999</v>
      </c>
      <c r="I726" s="174">
        <f t="shared" si="45"/>
        <v>2.9584999999999999</v>
      </c>
      <c r="J726" s="173">
        <f t="shared" si="46"/>
        <v>18410.75</v>
      </c>
      <c r="K726" s="175">
        <f t="shared" si="47"/>
        <v>18410.75</v>
      </c>
      <c r="L726" s="134">
        <v>10.16</v>
      </c>
      <c r="M726" s="132" t="s">
        <v>4</v>
      </c>
      <c r="N726" s="132" t="s">
        <v>3</v>
      </c>
      <c r="O726" s="132" t="s">
        <v>1392</v>
      </c>
    </row>
    <row r="727" spans="1:15" s="131" customFormat="1" x14ac:dyDescent="0.25">
      <c r="A727" s="132"/>
      <c r="B727" s="132" t="s">
        <v>549</v>
      </c>
      <c r="C727" s="133">
        <v>441</v>
      </c>
      <c r="D727" s="132" t="s">
        <v>1601</v>
      </c>
      <c r="E727" s="132">
        <v>6.2229999999999999</v>
      </c>
      <c r="F727" s="134">
        <v>1</v>
      </c>
      <c r="G727" s="134">
        <v>1</v>
      </c>
      <c r="H727" s="171">
        <f t="shared" si="44"/>
        <v>6.2229999999999999</v>
      </c>
      <c r="I727" s="174">
        <f t="shared" si="45"/>
        <v>6.2229999999999999</v>
      </c>
      <c r="J727" s="173">
        <f t="shared" si="46"/>
        <v>38725.730000000003</v>
      </c>
      <c r="K727" s="175">
        <f t="shared" si="47"/>
        <v>38725.730000000003</v>
      </c>
      <c r="L727" s="134">
        <v>21.18</v>
      </c>
      <c r="M727" s="132" t="s">
        <v>4</v>
      </c>
      <c r="N727" s="132" t="s">
        <v>3</v>
      </c>
      <c r="O727" s="132" t="s">
        <v>1392</v>
      </c>
    </row>
    <row r="728" spans="1:15" s="131" customFormat="1" ht="27" x14ac:dyDescent="0.25">
      <c r="A728" s="132"/>
      <c r="B728" s="132" t="s">
        <v>548</v>
      </c>
      <c r="C728" s="133">
        <v>442</v>
      </c>
      <c r="D728" s="132" t="s">
        <v>1602</v>
      </c>
      <c r="E728" s="132">
        <v>1.2254</v>
      </c>
      <c r="F728" s="134">
        <v>1</v>
      </c>
      <c r="G728" s="134">
        <v>1</v>
      </c>
      <c r="H728" s="171">
        <f t="shared" si="44"/>
        <v>1.2254</v>
      </c>
      <c r="I728" s="174">
        <f t="shared" si="45"/>
        <v>1.2254</v>
      </c>
      <c r="J728" s="173">
        <f t="shared" si="46"/>
        <v>7625.66</v>
      </c>
      <c r="K728" s="175">
        <f t="shared" si="47"/>
        <v>7625.66</v>
      </c>
      <c r="L728" s="134">
        <v>3.34</v>
      </c>
      <c r="M728" s="132" t="s">
        <v>4</v>
      </c>
      <c r="N728" s="132" t="s">
        <v>3</v>
      </c>
      <c r="O728" s="132" t="s">
        <v>1392</v>
      </c>
    </row>
    <row r="729" spans="1:15" s="131" customFormat="1" ht="27" x14ac:dyDescent="0.25">
      <c r="A729" s="132"/>
      <c r="B729" s="132" t="s">
        <v>547</v>
      </c>
      <c r="C729" s="133">
        <v>442</v>
      </c>
      <c r="D729" s="132" t="s">
        <v>1602</v>
      </c>
      <c r="E729" s="132">
        <v>1.4542999999999999</v>
      </c>
      <c r="F729" s="134">
        <v>1</v>
      </c>
      <c r="G729" s="134">
        <v>1</v>
      </c>
      <c r="H729" s="171">
        <f t="shared" si="44"/>
        <v>1.4542999999999999</v>
      </c>
      <c r="I729" s="174">
        <f t="shared" si="45"/>
        <v>1.4542999999999999</v>
      </c>
      <c r="J729" s="173">
        <f t="shared" si="46"/>
        <v>9050.11</v>
      </c>
      <c r="K729" s="175">
        <f t="shared" si="47"/>
        <v>9050.11</v>
      </c>
      <c r="L729" s="134">
        <v>4.4000000000000004</v>
      </c>
      <c r="M729" s="132" t="s">
        <v>4</v>
      </c>
      <c r="N729" s="132" t="s">
        <v>3</v>
      </c>
      <c r="O729" s="132" t="s">
        <v>1392</v>
      </c>
    </row>
    <row r="730" spans="1:15" s="131" customFormat="1" ht="27" x14ac:dyDescent="0.25">
      <c r="A730" s="132"/>
      <c r="B730" s="132" t="s">
        <v>546</v>
      </c>
      <c r="C730" s="133">
        <v>442</v>
      </c>
      <c r="D730" s="132" t="s">
        <v>1602</v>
      </c>
      <c r="E730" s="132">
        <v>2.2343999999999999</v>
      </c>
      <c r="F730" s="134">
        <v>1</v>
      </c>
      <c r="G730" s="134">
        <v>1</v>
      </c>
      <c r="H730" s="171">
        <f t="shared" si="44"/>
        <v>2.2343999999999999</v>
      </c>
      <c r="I730" s="174">
        <f t="shared" si="45"/>
        <v>2.2343999999999999</v>
      </c>
      <c r="J730" s="173">
        <f t="shared" si="46"/>
        <v>13904.67</v>
      </c>
      <c r="K730" s="175">
        <f t="shared" si="47"/>
        <v>13904.67</v>
      </c>
      <c r="L730" s="134">
        <v>7.65</v>
      </c>
      <c r="M730" s="132" t="s">
        <v>4</v>
      </c>
      <c r="N730" s="132" t="s">
        <v>3</v>
      </c>
      <c r="O730" s="132" t="s">
        <v>1392</v>
      </c>
    </row>
    <row r="731" spans="1:15" s="131" customFormat="1" ht="27" x14ac:dyDescent="0.25">
      <c r="A731" s="132"/>
      <c r="B731" s="132" t="s">
        <v>545</v>
      </c>
      <c r="C731" s="133">
        <v>442</v>
      </c>
      <c r="D731" s="132" t="s">
        <v>1602</v>
      </c>
      <c r="E731" s="132">
        <v>4.3815999999999997</v>
      </c>
      <c r="F731" s="134">
        <v>1</v>
      </c>
      <c r="G731" s="134">
        <v>1</v>
      </c>
      <c r="H731" s="171">
        <f t="shared" si="44"/>
        <v>4.3815999999999997</v>
      </c>
      <c r="I731" s="174">
        <f t="shared" si="45"/>
        <v>4.3815999999999997</v>
      </c>
      <c r="J731" s="173">
        <f t="shared" si="46"/>
        <v>27266.7</v>
      </c>
      <c r="K731" s="175">
        <f t="shared" si="47"/>
        <v>27266.7</v>
      </c>
      <c r="L731" s="134">
        <v>15.05</v>
      </c>
      <c r="M731" s="132" t="s">
        <v>4</v>
      </c>
      <c r="N731" s="132" t="s">
        <v>3</v>
      </c>
      <c r="O731" s="132" t="s">
        <v>1392</v>
      </c>
    </row>
    <row r="732" spans="1:15" s="131" customFormat="1" ht="27" x14ac:dyDescent="0.25">
      <c r="A732" s="132"/>
      <c r="B732" s="132" t="s">
        <v>544</v>
      </c>
      <c r="C732" s="133">
        <v>443</v>
      </c>
      <c r="D732" s="132" t="s">
        <v>1603</v>
      </c>
      <c r="E732" s="132">
        <v>1.0875999999999999</v>
      </c>
      <c r="F732" s="134">
        <v>1</v>
      </c>
      <c r="G732" s="134">
        <v>1</v>
      </c>
      <c r="H732" s="171">
        <f t="shared" si="44"/>
        <v>1.0875999999999999</v>
      </c>
      <c r="I732" s="174">
        <f t="shared" si="45"/>
        <v>1.0875999999999999</v>
      </c>
      <c r="J732" s="173">
        <f t="shared" si="46"/>
        <v>6768.13</v>
      </c>
      <c r="K732" s="175">
        <f t="shared" si="47"/>
        <v>6768.13</v>
      </c>
      <c r="L732" s="134">
        <v>2.64</v>
      </c>
      <c r="M732" s="132" t="s">
        <v>4</v>
      </c>
      <c r="N732" s="132" t="s">
        <v>3</v>
      </c>
      <c r="O732" s="132" t="s">
        <v>1392</v>
      </c>
    </row>
    <row r="733" spans="1:15" s="131" customFormat="1" ht="27" x14ac:dyDescent="0.25">
      <c r="A733" s="132"/>
      <c r="B733" s="132" t="s">
        <v>543</v>
      </c>
      <c r="C733" s="133">
        <v>443</v>
      </c>
      <c r="D733" s="132" t="s">
        <v>1603</v>
      </c>
      <c r="E733" s="132">
        <v>1.2674000000000001</v>
      </c>
      <c r="F733" s="134">
        <v>1</v>
      </c>
      <c r="G733" s="134">
        <v>1</v>
      </c>
      <c r="H733" s="171">
        <f t="shared" si="44"/>
        <v>1.2674000000000001</v>
      </c>
      <c r="I733" s="174">
        <f t="shared" si="45"/>
        <v>1.2674000000000001</v>
      </c>
      <c r="J733" s="173">
        <f t="shared" si="46"/>
        <v>7887.03</v>
      </c>
      <c r="K733" s="175">
        <f t="shared" si="47"/>
        <v>7887.03</v>
      </c>
      <c r="L733" s="134">
        <v>3.46</v>
      </c>
      <c r="M733" s="132" t="s">
        <v>4</v>
      </c>
      <c r="N733" s="132" t="s">
        <v>3</v>
      </c>
      <c r="O733" s="132" t="s">
        <v>1392</v>
      </c>
    </row>
    <row r="734" spans="1:15" s="131" customFormat="1" ht="27" x14ac:dyDescent="0.25">
      <c r="A734" s="132"/>
      <c r="B734" s="132" t="s">
        <v>542</v>
      </c>
      <c r="C734" s="133">
        <v>443</v>
      </c>
      <c r="D734" s="132" t="s">
        <v>1603</v>
      </c>
      <c r="E734" s="132">
        <v>2.056</v>
      </c>
      <c r="F734" s="134">
        <v>1</v>
      </c>
      <c r="G734" s="134">
        <v>1</v>
      </c>
      <c r="H734" s="171">
        <f t="shared" si="44"/>
        <v>2.056</v>
      </c>
      <c r="I734" s="174">
        <f t="shared" si="45"/>
        <v>2.056</v>
      </c>
      <c r="J734" s="173">
        <f t="shared" si="46"/>
        <v>12794.49</v>
      </c>
      <c r="K734" s="175">
        <f t="shared" si="47"/>
        <v>12794.49</v>
      </c>
      <c r="L734" s="134">
        <v>7.98</v>
      </c>
      <c r="M734" s="132" t="s">
        <v>4</v>
      </c>
      <c r="N734" s="132" t="s">
        <v>3</v>
      </c>
      <c r="O734" s="132" t="s">
        <v>1392</v>
      </c>
    </row>
    <row r="735" spans="1:15" s="131" customFormat="1" ht="27" x14ac:dyDescent="0.25">
      <c r="A735" s="132"/>
      <c r="B735" s="132" t="s">
        <v>541</v>
      </c>
      <c r="C735" s="133">
        <v>443</v>
      </c>
      <c r="D735" s="132" t="s">
        <v>1603</v>
      </c>
      <c r="E735" s="132">
        <v>4.2531999999999996</v>
      </c>
      <c r="F735" s="134">
        <v>1</v>
      </c>
      <c r="G735" s="134">
        <v>1</v>
      </c>
      <c r="H735" s="171">
        <f t="shared" si="44"/>
        <v>4.2531999999999996</v>
      </c>
      <c r="I735" s="174">
        <f t="shared" si="45"/>
        <v>4.2531999999999996</v>
      </c>
      <c r="J735" s="173">
        <f t="shared" si="46"/>
        <v>26467.66</v>
      </c>
      <c r="K735" s="175">
        <f t="shared" si="47"/>
        <v>26467.66</v>
      </c>
      <c r="L735" s="134">
        <v>15.93</v>
      </c>
      <c r="M735" s="132" t="s">
        <v>4</v>
      </c>
      <c r="N735" s="132" t="s">
        <v>3</v>
      </c>
      <c r="O735" s="132" t="s">
        <v>1392</v>
      </c>
    </row>
    <row r="736" spans="1:15" s="131" customFormat="1" ht="27" x14ac:dyDescent="0.25">
      <c r="A736" s="132"/>
      <c r="B736" s="132" t="s">
        <v>540</v>
      </c>
      <c r="C736" s="133">
        <v>444</v>
      </c>
      <c r="D736" s="132" t="s">
        <v>1604</v>
      </c>
      <c r="E736" s="132">
        <v>0.91959999999999997</v>
      </c>
      <c r="F736" s="134">
        <v>1</v>
      </c>
      <c r="G736" s="134">
        <v>1</v>
      </c>
      <c r="H736" s="171">
        <f t="shared" si="44"/>
        <v>0.91959999999999997</v>
      </c>
      <c r="I736" s="174">
        <f t="shared" si="45"/>
        <v>0.91959999999999997</v>
      </c>
      <c r="J736" s="173">
        <f t="shared" si="46"/>
        <v>5722.67</v>
      </c>
      <c r="K736" s="175">
        <f t="shared" si="47"/>
        <v>5722.67</v>
      </c>
      <c r="L736" s="134">
        <v>2.5499999999999998</v>
      </c>
      <c r="M736" s="132" t="s">
        <v>4</v>
      </c>
      <c r="N736" s="132" t="s">
        <v>3</v>
      </c>
      <c r="O736" s="132" t="s">
        <v>1392</v>
      </c>
    </row>
    <row r="737" spans="1:15" s="131" customFormat="1" ht="27" x14ac:dyDescent="0.25">
      <c r="A737" s="132"/>
      <c r="B737" s="132" t="s">
        <v>539</v>
      </c>
      <c r="C737" s="133">
        <v>444</v>
      </c>
      <c r="D737" s="132" t="s">
        <v>1604</v>
      </c>
      <c r="E737" s="132">
        <v>1.2659</v>
      </c>
      <c r="F737" s="134">
        <v>1</v>
      </c>
      <c r="G737" s="134">
        <v>1</v>
      </c>
      <c r="H737" s="171">
        <f t="shared" si="44"/>
        <v>1.2659</v>
      </c>
      <c r="I737" s="174">
        <f t="shared" si="45"/>
        <v>1.2659</v>
      </c>
      <c r="J737" s="173">
        <f t="shared" si="46"/>
        <v>7877.7</v>
      </c>
      <c r="K737" s="175">
        <f t="shared" si="47"/>
        <v>7877.7</v>
      </c>
      <c r="L737" s="134">
        <v>4.25</v>
      </c>
      <c r="M737" s="132" t="s">
        <v>4</v>
      </c>
      <c r="N737" s="132" t="s">
        <v>3</v>
      </c>
      <c r="O737" s="132" t="s">
        <v>1392</v>
      </c>
    </row>
    <row r="738" spans="1:15" s="131" customFormat="1" ht="27" x14ac:dyDescent="0.25">
      <c r="A738" s="132"/>
      <c r="B738" s="132" t="s">
        <v>538</v>
      </c>
      <c r="C738" s="133">
        <v>444</v>
      </c>
      <c r="D738" s="132" t="s">
        <v>1604</v>
      </c>
      <c r="E738" s="132">
        <v>2.2368000000000001</v>
      </c>
      <c r="F738" s="134">
        <v>1</v>
      </c>
      <c r="G738" s="134">
        <v>1</v>
      </c>
      <c r="H738" s="171">
        <f t="shared" si="44"/>
        <v>2.2368000000000001</v>
      </c>
      <c r="I738" s="174">
        <f t="shared" si="45"/>
        <v>2.2368000000000001</v>
      </c>
      <c r="J738" s="173">
        <f t="shared" si="46"/>
        <v>13919.61</v>
      </c>
      <c r="K738" s="175">
        <f t="shared" si="47"/>
        <v>13919.61</v>
      </c>
      <c r="L738" s="134">
        <v>9.17</v>
      </c>
      <c r="M738" s="132" t="s">
        <v>4</v>
      </c>
      <c r="N738" s="132" t="s">
        <v>3</v>
      </c>
      <c r="O738" s="132" t="s">
        <v>1392</v>
      </c>
    </row>
    <row r="739" spans="1:15" s="131" customFormat="1" ht="27" x14ac:dyDescent="0.25">
      <c r="A739" s="132"/>
      <c r="B739" s="132" t="s">
        <v>537</v>
      </c>
      <c r="C739" s="133">
        <v>444</v>
      </c>
      <c r="D739" s="132" t="s">
        <v>1604</v>
      </c>
      <c r="E739" s="132">
        <v>4.3727999999999998</v>
      </c>
      <c r="F739" s="134">
        <v>1</v>
      </c>
      <c r="G739" s="134">
        <v>1</v>
      </c>
      <c r="H739" s="171">
        <f t="shared" si="44"/>
        <v>4.3727999999999998</v>
      </c>
      <c r="I739" s="174">
        <f t="shared" si="45"/>
        <v>4.3727999999999998</v>
      </c>
      <c r="J739" s="173">
        <f t="shared" si="46"/>
        <v>27211.93</v>
      </c>
      <c r="K739" s="175">
        <f t="shared" si="47"/>
        <v>27211.93</v>
      </c>
      <c r="L739" s="134">
        <v>16.989999999999998</v>
      </c>
      <c r="M739" s="132" t="s">
        <v>4</v>
      </c>
      <c r="N739" s="132" t="s">
        <v>3</v>
      </c>
      <c r="O739" s="132" t="s">
        <v>1392</v>
      </c>
    </row>
    <row r="740" spans="1:15" s="131" customFormat="1" x14ac:dyDescent="0.25">
      <c r="A740" s="132"/>
      <c r="B740" s="132" t="s">
        <v>536</v>
      </c>
      <c r="C740" s="133">
        <v>445</v>
      </c>
      <c r="D740" s="132" t="s">
        <v>1605</v>
      </c>
      <c r="E740" s="132">
        <v>0.75609999999999999</v>
      </c>
      <c r="F740" s="134">
        <v>1</v>
      </c>
      <c r="G740" s="134">
        <v>1</v>
      </c>
      <c r="H740" s="171">
        <f t="shared" si="44"/>
        <v>0.75609999999999999</v>
      </c>
      <c r="I740" s="174">
        <f t="shared" si="45"/>
        <v>0.75609999999999999</v>
      </c>
      <c r="J740" s="173">
        <f t="shared" si="46"/>
        <v>4705.21</v>
      </c>
      <c r="K740" s="175">
        <f t="shared" si="47"/>
        <v>4705.21</v>
      </c>
      <c r="L740" s="134">
        <v>1.95</v>
      </c>
      <c r="M740" s="132" t="s">
        <v>4</v>
      </c>
      <c r="N740" s="132" t="s">
        <v>3</v>
      </c>
      <c r="O740" s="132" t="s">
        <v>1392</v>
      </c>
    </row>
    <row r="741" spans="1:15" s="131" customFormat="1" x14ac:dyDescent="0.25">
      <c r="A741" s="132"/>
      <c r="B741" s="132" t="s">
        <v>535</v>
      </c>
      <c r="C741" s="133">
        <v>445</v>
      </c>
      <c r="D741" s="132" t="s">
        <v>1605</v>
      </c>
      <c r="E741" s="132">
        <v>1.1132</v>
      </c>
      <c r="F741" s="134">
        <v>1</v>
      </c>
      <c r="G741" s="134">
        <v>1</v>
      </c>
      <c r="H741" s="171">
        <f t="shared" si="44"/>
        <v>1.1132</v>
      </c>
      <c r="I741" s="174">
        <f t="shared" si="45"/>
        <v>1.1132</v>
      </c>
      <c r="J741" s="173">
        <f t="shared" si="46"/>
        <v>6927.44</v>
      </c>
      <c r="K741" s="175">
        <f t="shared" si="47"/>
        <v>6927.44</v>
      </c>
      <c r="L741" s="134">
        <v>3.04</v>
      </c>
      <c r="M741" s="132" t="s">
        <v>4</v>
      </c>
      <c r="N741" s="132" t="s">
        <v>3</v>
      </c>
      <c r="O741" s="132" t="s">
        <v>1392</v>
      </c>
    </row>
    <row r="742" spans="1:15" s="131" customFormat="1" x14ac:dyDescent="0.25">
      <c r="A742" s="132"/>
      <c r="B742" s="132" t="s">
        <v>534</v>
      </c>
      <c r="C742" s="133">
        <v>445</v>
      </c>
      <c r="D742" s="132" t="s">
        <v>1605</v>
      </c>
      <c r="E742" s="132">
        <v>1.5669</v>
      </c>
      <c r="F742" s="134">
        <v>1</v>
      </c>
      <c r="G742" s="134">
        <v>1</v>
      </c>
      <c r="H742" s="171">
        <f t="shared" si="44"/>
        <v>1.5669</v>
      </c>
      <c r="I742" s="174">
        <f t="shared" si="45"/>
        <v>1.5669</v>
      </c>
      <c r="J742" s="173">
        <f t="shared" si="46"/>
        <v>9750.82</v>
      </c>
      <c r="K742" s="175">
        <f t="shared" si="47"/>
        <v>9750.82</v>
      </c>
      <c r="L742" s="134">
        <v>7.61</v>
      </c>
      <c r="M742" s="132" t="s">
        <v>4</v>
      </c>
      <c r="N742" s="132" t="s">
        <v>3</v>
      </c>
      <c r="O742" s="132" t="s">
        <v>1392</v>
      </c>
    </row>
    <row r="743" spans="1:15" s="131" customFormat="1" x14ac:dyDescent="0.25">
      <c r="A743" s="132"/>
      <c r="B743" s="132" t="s">
        <v>533</v>
      </c>
      <c r="C743" s="133">
        <v>445</v>
      </c>
      <c r="D743" s="132" t="s">
        <v>1605</v>
      </c>
      <c r="E743" s="132">
        <v>3.7170999999999998</v>
      </c>
      <c r="F743" s="134">
        <v>1</v>
      </c>
      <c r="G743" s="134">
        <v>1</v>
      </c>
      <c r="H743" s="171">
        <f t="shared" si="44"/>
        <v>3.7170999999999998</v>
      </c>
      <c r="I743" s="174">
        <f t="shared" si="45"/>
        <v>3.7170999999999998</v>
      </c>
      <c r="J743" s="173">
        <f t="shared" si="46"/>
        <v>23131.51</v>
      </c>
      <c r="K743" s="175">
        <f t="shared" si="47"/>
        <v>23131.51</v>
      </c>
      <c r="L743" s="134">
        <v>15.15</v>
      </c>
      <c r="M743" s="132" t="s">
        <v>4</v>
      </c>
      <c r="N743" s="132" t="s">
        <v>3</v>
      </c>
      <c r="O743" s="132" t="s">
        <v>1392</v>
      </c>
    </row>
    <row r="744" spans="1:15" s="131" customFormat="1" x14ac:dyDescent="0.25">
      <c r="A744" s="132"/>
      <c r="B744" s="132" t="s">
        <v>532</v>
      </c>
      <c r="C744" s="133">
        <v>446</v>
      </c>
      <c r="D744" s="132" t="s">
        <v>1606</v>
      </c>
      <c r="E744" s="132">
        <v>0.61750000000000005</v>
      </c>
      <c r="F744" s="134">
        <v>1</v>
      </c>
      <c r="G744" s="134">
        <v>1</v>
      </c>
      <c r="H744" s="171">
        <f t="shared" si="44"/>
        <v>0.61750000000000005</v>
      </c>
      <c r="I744" s="174">
        <f t="shared" si="45"/>
        <v>0.61750000000000005</v>
      </c>
      <c r="J744" s="173">
        <f t="shared" si="46"/>
        <v>3842.7</v>
      </c>
      <c r="K744" s="175">
        <f t="shared" si="47"/>
        <v>3842.7</v>
      </c>
      <c r="L744" s="134">
        <v>1.81</v>
      </c>
      <c r="M744" s="132" t="s">
        <v>4</v>
      </c>
      <c r="N744" s="132" t="s">
        <v>3</v>
      </c>
      <c r="O744" s="132" t="s">
        <v>1392</v>
      </c>
    </row>
    <row r="745" spans="1:15" s="131" customFormat="1" x14ac:dyDescent="0.25">
      <c r="A745" s="132"/>
      <c r="B745" s="132" t="s">
        <v>531</v>
      </c>
      <c r="C745" s="133">
        <v>446</v>
      </c>
      <c r="D745" s="132" t="s">
        <v>1606</v>
      </c>
      <c r="E745" s="132">
        <v>0.79110000000000003</v>
      </c>
      <c r="F745" s="134">
        <v>1</v>
      </c>
      <c r="G745" s="134">
        <v>1</v>
      </c>
      <c r="H745" s="171">
        <f t="shared" si="44"/>
        <v>0.79110000000000003</v>
      </c>
      <c r="I745" s="174">
        <f t="shared" si="45"/>
        <v>0.79110000000000003</v>
      </c>
      <c r="J745" s="173">
        <f t="shared" si="46"/>
        <v>4923.0200000000004</v>
      </c>
      <c r="K745" s="175">
        <f t="shared" si="47"/>
        <v>4923.0200000000004</v>
      </c>
      <c r="L745" s="134">
        <v>2.58</v>
      </c>
      <c r="M745" s="132" t="s">
        <v>4</v>
      </c>
      <c r="N745" s="132" t="s">
        <v>3</v>
      </c>
      <c r="O745" s="132" t="s">
        <v>1392</v>
      </c>
    </row>
    <row r="746" spans="1:15" s="131" customFormat="1" x14ac:dyDescent="0.25">
      <c r="A746" s="132"/>
      <c r="B746" s="132" t="s">
        <v>530</v>
      </c>
      <c r="C746" s="133">
        <v>446</v>
      </c>
      <c r="D746" s="132" t="s">
        <v>1606</v>
      </c>
      <c r="E746" s="132">
        <v>1.3282</v>
      </c>
      <c r="F746" s="134">
        <v>1</v>
      </c>
      <c r="G746" s="134">
        <v>1</v>
      </c>
      <c r="H746" s="171">
        <f t="shared" si="44"/>
        <v>1.3282</v>
      </c>
      <c r="I746" s="174">
        <f t="shared" si="45"/>
        <v>1.3282</v>
      </c>
      <c r="J746" s="173">
        <f t="shared" si="46"/>
        <v>8265.39</v>
      </c>
      <c r="K746" s="175">
        <f t="shared" si="47"/>
        <v>8265.39</v>
      </c>
      <c r="L746" s="134">
        <v>5.87</v>
      </c>
      <c r="M746" s="132" t="s">
        <v>4</v>
      </c>
      <c r="N746" s="132" t="s">
        <v>3</v>
      </c>
      <c r="O746" s="132" t="s">
        <v>1392</v>
      </c>
    </row>
    <row r="747" spans="1:15" s="131" customFormat="1" x14ac:dyDescent="0.25">
      <c r="A747" s="132"/>
      <c r="B747" s="132" t="s">
        <v>529</v>
      </c>
      <c r="C747" s="133">
        <v>446</v>
      </c>
      <c r="D747" s="132" t="s">
        <v>1606</v>
      </c>
      <c r="E747" s="132">
        <v>2.7421000000000002</v>
      </c>
      <c r="F747" s="134">
        <v>1</v>
      </c>
      <c r="G747" s="134">
        <v>1</v>
      </c>
      <c r="H747" s="171">
        <f t="shared" si="44"/>
        <v>2.7421000000000002</v>
      </c>
      <c r="I747" s="174">
        <f t="shared" si="45"/>
        <v>2.7421000000000002</v>
      </c>
      <c r="J747" s="173">
        <f t="shared" si="46"/>
        <v>17064.09</v>
      </c>
      <c r="K747" s="175">
        <f t="shared" si="47"/>
        <v>17064.09</v>
      </c>
      <c r="L747" s="134">
        <v>12.31</v>
      </c>
      <c r="M747" s="132" t="s">
        <v>4</v>
      </c>
      <c r="N747" s="132" t="s">
        <v>3</v>
      </c>
      <c r="O747" s="132" t="s">
        <v>1392</v>
      </c>
    </row>
    <row r="748" spans="1:15" s="131" customFormat="1" ht="27" x14ac:dyDescent="0.25">
      <c r="A748" s="132"/>
      <c r="B748" s="132" t="s">
        <v>528</v>
      </c>
      <c r="C748" s="133">
        <v>447</v>
      </c>
      <c r="D748" s="132" t="s">
        <v>1607</v>
      </c>
      <c r="E748" s="132">
        <v>1.1717</v>
      </c>
      <c r="F748" s="134">
        <v>1</v>
      </c>
      <c r="G748" s="134">
        <v>1</v>
      </c>
      <c r="H748" s="171">
        <f t="shared" si="44"/>
        <v>1.1717</v>
      </c>
      <c r="I748" s="174">
        <f t="shared" si="45"/>
        <v>1.1717</v>
      </c>
      <c r="J748" s="173">
        <f t="shared" si="46"/>
        <v>7291.49</v>
      </c>
      <c r="K748" s="175">
        <f t="shared" si="47"/>
        <v>7291.49</v>
      </c>
      <c r="L748" s="134">
        <v>1.88</v>
      </c>
      <c r="M748" s="132" t="s">
        <v>4</v>
      </c>
      <c r="N748" s="132" t="s">
        <v>3</v>
      </c>
      <c r="O748" s="132" t="s">
        <v>1392</v>
      </c>
    </row>
    <row r="749" spans="1:15" s="131" customFormat="1" ht="27" x14ac:dyDescent="0.25">
      <c r="A749" s="132"/>
      <c r="B749" s="132" t="s">
        <v>527</v>
      </c>
      <c r="C749" s="133">
        <v>447</v>
      </c>
      <c r="D749" s="132" t="s">
        <v>1607</v>
      </c>
      <c r="E749" s="132">
        <v>1.339</v>
      </c>
      <c r="F749" s="134">
        <v>1</v>
      </c>
      <c r="G749" s="134">
        <v>1</v>
      </c>
      <c r="H749" s="171">
        <f t="shared" si="44"/>
        <v>1.339</v>
      </c>
      <c r="I749" s="174">
        <f t="shared" si="45"/>
        <v>1.339</v>
      </c>
      <c r="J749" s="173">
        <f t="shared" si="46"/>
        <v>8332.6</v>
      </c>
      <c r="K749" s="175">
        <f t="shared" si="47"/>
        <v>8332.6</v>
      </c>
      <c r="L749" s="134">
        <v>3.31</v>
      </c>
      <c r="M749" s="132" t="s">
        <v>4</v>
      </c>
      <c r="N749" s="132" t="s">
        <v>3</v>
      </c>
      <c r="O749" s="132" t="s">
        <v>1392</v>
      </c>
    </row>
    <row r="750" spans="1:15" s="131" customFormat="1" ht="27" x14ac:dyDescent="0.25">
      <c r="A750" s="132"/>
      <c r="B750" s="132" t="s">
        <v>526</v>
      </c>
      <c r="C750" s="133">
        <v>447</v>
      </c>
      <c r="D750" s="132" t="s">
        <v>1607</v>
      </c>
      <c r="E750" s="132">
        <v>2.0407000000000002</v>
      </c>
      <c r="F750" s="134">
        <v>1</v>
      </c>
      <c r="G750" s="134">
        <v>1</v>
      </c>
      <c r="H750" s="171">
        <f t="shared" si="44"/>
        <v>2.0407000000000002</v>
      </c>
      <c r="I750" s="174">
        <f t="shared" si="45"/>
        <v>2.0407000000000002</v>
      </c>
      <c r="J750" s="173">
        <f t="shared" si="46"/>
        <v>12699.28</v>
      </c>
      <c r="K750" s="175">
        <f t="shared" si="47"/>
        <v>12699.28</v>
      </c>
      <c r="L750" s="134">
        <v>7.11</v>
      </c>
      <c r="M750" s="132" t="s">
        <v>4</v>
      </c>
      <c r="N750" s="132" t="s">
        <v>3</v>
      </c>
      <c r="O750" s="132" t="s">
        <v>1392</v>
      </c>
    </row>
    <row r="751" spans="1:15" s="131" customFormat="1" ht="27" x14ac:dyDescent="0.25">
      <c r="A751" s="132"/>
      <c r="B751" s="132" t="s">
        <v>525</v>
      </c>
      <c r="C751" s="133">
        <v>447</v>
      </c>
      <c r="D751" s="132" t="s">
        <v>1607</v>
      </c>
      <c r="E751" s="132">
        <v>5.4004000000000003</v>
      </c>
      <c r="F751" s="134">
        <v>1</v>
      </c>
      <c r="G751" s="134">
        <v>1</v>
      </c>
      <c r="H751" s="171">
        <f t="shared" si="44"/>
        <v>5.4004000000000003</v>
      </c>
      <c r="I751" s="174">
        <f t="shared" si="45"/>
        <v>5.4004000000000003</v>
      </c>
      <c r="J751" s="173">
        <f t="shared" si="46"/>
        <v>33606.69</v>
      </c>
      <c r="K751" s="175">
        <f t="shared" si="47"/>
        <v>33606.69</v>
      </c>
      <c r="L751" s="134">
        <v>18.87</v>
      </c>
      <c r="M751" s="132" t="s">
        <v>4</v>
      </c>
      <c r="N751" s="132" t="s">
        <v>3</v>
      </c>
      <c r="O751" s="132" t="s">
        <v>1392</v>
      </c>
    </row>
    <row r="752" spans="1:15" s="131" customFormat="1" x14ac:dyDescent="0.25">
      <c r="A752" s="132"/>
      <c r="B752" s="132" t="s">
        <v>524</v>
      </c>
      <c r="C752" s="133">
        <v>460</v>
      </c>
      <c r="D752" s="132" t="s">
        <v>1608</v>
      </c>
      <c r="E752" s="132">
        <v>0.5423</v>
      </c>
      <c r="F752" s="134">
        <v>1</v>
      </c>
      <c r="G752" s="134">
        <v>1</v>
      </c>
      <c r="H752" s="171">
        <f t="shared" si="44"/>
        <v>0.5423</v>
      </c>
      <c r="I752" s="174">
        <f t="shared" si="45"/>
        <v>0.5423</v>
      </c>
      <c r="J752" s="173">
        <f t="shared" si="46"/>
        <v>3374.73</v>
      </c>
      <c r="K752" s="175">
        <f t="shared" si="47"/>
        <v>3374.73</v>
      </c>
      <c r="L752" s="134">
        <v>3.05</v>
      </c>
      <c r="M752" s="132" t="s">
        <v>4</v>
      </c>
      <c r="N752" s="132" t="s">
        <v>3</v>
      </c>
      <c r="O752" s="132" t="s">
        <v>1392</v>
      </c>
    </row>
    <row r="753" spans="1:15" s="131" customFormat="1" x14ac:dyDescent="0.25">
      <c r="A753" s="132"/>
      <c r="B753" s="132" t="s">
        <v>523</v>
      </c>
      <c r="C753" s="133">
        <v>460</v>
      </c>
      <c r="D753" s="132" t="s">
        <v>1608</v>
      </c>
      <c r="E753" s="132">
        <v>0.66739999999999999</v>
      </c>
      <c r="F753" s="134">
        <v>1</v>
      </c>
      <c r="G753" s="134">
        <v>1</v>
      </c>
      <c r="H753" s="171">
        <f t="shared" si="44"/>
        <v>0.66739999999999999</v>
      </c>
      <c r="I753" s="174">
        <f t="shared" si="45"/>
        <v>0.66739999999999999</v>
      </c>
      <c r="J753" s="173">
        <f t="shared" si="46"/>
        <v>4153.2299999999996</v>
      </c>
      <c r="K753" s="175">
        <f t="shared" si="47"/>
        <v>4153.2299999999996</v>
      </c>
      <c r="L753" s="134">
        <v>3.72</v>
      </c>
      <c r="M753" s="132" t="s">
        <v>4</v>
      </c>
      <c r="N753" s="132" t="s">
        <v>3</v>
      </c>
      <c r="O753" s="132" t="s">
        <v>1392</v>
      </c>
    </row>
    <row r="754" spans="1:15" s="131" customFormat="1" x14ac:dyDescent="0.25">
      <c r="A754" s="132"/>
      <c r="B754" s="132" t="s">
        <v>522</v>
      </c>
      <c r="C754" s="133">
        <v>460</v>
      </c>
      <c r="D754" s="132" t="s">
        <v>1608</v>
      </c>
      <c r="E754" s="132">
        <v>0.8458</v>
      </c>
      <c r="F754" s="134">
        <v>1</v>
      </c>
      <c r="G754" s="134">
        <v>1</v>
      </c>
      <c r="H754" s="171">
        <f t="shared" si="44"/>
        <v>0.8458</v>
      </c>
      <c r="I754" s="174">
        <f t="shared" si="45"/>
        <v>0.8458</v>
      </c>
      <c r="J754" s="173">
        <f t="shared" si="46"/>
        <v>5263.41</v>
      </c>
      <c r="K754" s="175">
        <f t="shared" si="47"/>
        <v>5263.41</v>
      </c>
      <c r="L754" s="134">
        <v>5.14</v>
      </c>
      <c r="M754" s="132" t="s">
        <v>4</v>
      </c>
      <c r="N754" s="132" t="s">
        <v>3</v>
      </c>
      <c r="O754" s="132" t="s">
        <v>1392</v>
      </c>
    </row>
    <row r="755" spans="1:15" s="131" customFormat="1" x14ac:dyDescent="0.25">
      <c r="A755" s="132"/>
      <c r="B755" s="132" t="s">
        <v>521</v>
      </c>
      <c r="C755" s="133">
        <v>460</v>
      </c>
      <c r="D755" s="132" t="s">
        <v>1608</v>
      </c>
      <c r="E755" s="132">
        <v>2.1951000000000001</v>
      </c>
      <c r="F755" s="134">
        <v>1</v>
      </c>
      <c r="G755" s="134">
        <v>1</v>
      </c>
      <c r="H755" s="171">
        <f t="shared" si="44"/>
        <v>2.1951000000000001</v>
      </c>
      <c r="I755" s="174">
        <f t="shared" si="45"/>
        <v>2.1951000000000001</v>
      </c>
      <c r="J755" s="173">
        <f t="shared" si="46"/>
        <v>13660.11</v>
      </c>
      <c r="K755" s="175">
        <f t="shared" si="47"/>
        <v>13660.11</v>
      </c>
      <c r="L755" s="134">
        <v>10.63</v>
      </c>
      <c r="M755" s="132" t="s">
        <v>4</v>
      </c>
      <c r="N755" s="132" t="s">
        <v>3</v>
      </c>
      <c r="O755" s="132" t="s">
        <v>1392</v>
      </c>
    </row>
    <row r="756" spans="1:15" s="131" customFormat="1" x14ac:dyDescent="0.25">
      <c r="A756" s="132"/>
      <c r="B756" s="132" t="s">
        <v>520</v>
      </c>
      <c r="C756" s="133">
        <v>461</v>
      </c>
      <c r="D756" s="132" t="s">
        <v>1609</v>
      </c>
      <c r="E756" s="132">
        <v>0.53600000000000003</v>
      </c>
      <c r="F756" s="134">
        <v>1</v>
      </c>
      <c r="G756" s="134">
        <v>1</v>
      </c>
      <c r="H756" s="171">
        <f t="shared" si="44"/>
        <v>0.53600000000000003</v>
      </c>
      <c r="I756" s="174">
        <f t="shared" si="45"/>
        <v>0.53600000000000003</v>
      </c>
      <c r="J756" s="173">
        <f t="shared" si="46"/>
        <v>3335.53</v>
      </c>
      <c r="K756" s="175">
        <f t="shared" si="47"/>
        <v>3335.53</v>
      </c>
      <c r="L756" s="134">
        <v>3.15</v>
      </c>
      <c r="M756" s="132" t="s">
        <v>4</v>
      </c>
      <c r="N756" s="132" t="s">
        <v>3</v>
      </c>
      <c r="O756" s="132" t="s">
        <v>1392</v>
      </c>
    </row>
    <row r="757" spans="1:15" s="131" customFormat="1" x14ac:dyDescent="0.25">
      <c r="A757" s="132"/>
      <c r="B757" s="132" t="s">
        <v>519</v>
      </c>
      <c r="C757" s="133">
        <v>461</v>
      </c>
      <c r="D757" s="132" t="s">
        <v>1609</v>
      </c>
      <c r="E757" s="132">
        <v>0.66569999999999996</v>
      </c>
      <c r="F757" s="134">
        <v>1</v>
      </c>
      <c r="G757" s="134">
        <v>1</v>
      </c>
      <c r="H757" s="171">
        <f t="shared" si="44"/>
        <v>0.66569999999999996</v>
      </c>
      <c r="I757" s="174">
        <f t="shared" si="45"/>
        <v>0.66569999999999996</v>
      </c>
      <c r="J757" s="173">
        <f t="shared" si="46"/>
        <v>4142.6499999999996</v>
      </c>
      <c r="K757" s="175">
        <f t="shared" si="47"/>
        <v>4142.6499999999996</v>
      </c>
      <c r="L757" s="134">
        <v>3.9</v>
      </c>
      <c r="M757" s="132" t="s">
        <v>4</v>
      </c>
      <c r="N757" s="132" t="s">
        <v>3</v>
      </c>
      <c r="O757" s="132" t="s">
        <v>1392</v>
      </c>
    </row>
    <row r="758" spans="1:15" s="131" customFormat="1" x14ac:dyDescent="0.25">
      <c r="A758" s="132"/>
      <c r="B758" s="132" t="s">
        <v>518</v>
      </c>
      <c r="C758" s="133">
        <v>461</v>
      </c>
      <c r="D758" s="132" t="s">
        <v>1609</v>
      </c>
      <c r="E758" s="132">
        <v>1.0149999999999999</v>
      </c>
      <c r="F758" s="134">
        <v>1</v>
      </c>
      <c r="G758" s="134">
        <v>1</v>
      </c>
      <c r="H758" s="171">
        <f t="shared" si="44"/>
        <v>1.0149999999999999</v>
      </c>
      <c r="I758" s="174">
        <f t="shared" si="45"/>
        <v>1.0149999999999999</v>
      </c>
      <c r="J758" s="173">
        <f t="shared" si="46"/>
        <v>6316.35</v>
      </c>
      <c r="K758" s="175">
        <f t="shared" si="47"/>
        <v>6316.35</v>
      </c>
      <c r="L758" s="134">
        <v>6.07</v>
      </c>
      <c r="M758" s="132" t="s">
        <v>4</v>
      </c>
      <c r="N758" s="132" t="s">
        <v>3</v>
      </c>
      <c r="O758" s="132" t="s">
        <v>1392</v>
      </c>
    </row>
    <row r="759" spans="1:15" s="131" customFormat="1" x14ac:dyDescent="0.25">
      <c r="A759" s="132"/>
      <c r="B759" s="132" t="s">
        <v>517</v>
      </c>
      <c r="C759" s="133">
        <v>461</v>
      </c>
      <c r="D759" s="132" t="s">
        <v>1609</v>
      </c>
      <c r="E759" s="132">
        <v>1.9782</v>
      </c>
      <c r="F759" s="134">
        <v>1</v>
      </c>
      <c r="G759" s="134">
        <v>1</v>
      </c>
      <c r="H759" s="171">
        <f t="shared" si="44"/>
        <v>1.9782</v>
      </c>
      <c r="I759" s="174">
        <f t="shared" si="45"/>
        <v>1.9782</v>
      </c>
      <c r="J759" s="173">
        <f t="shared" si="46"/>
        <v>12310.34</v>
      </c>
      <c r="K759" s="175">
        <f t="shared" si="47"/>
        <v>12310.34</v>
      </c>
      <c r="L759" s="134">
        <v>10.16</v>
      </c>
      <c r="M759" s="132" t="s">
        <v>4</v>
      </c>
      <c r="N759" s="132" t="s">
        <v>3</v>
      </c>
      <c r="O759" s="132" t="s">
        <v>1392</v>
      </c>
    </row>
    <row r="760" spans="1:15" s="131" customFormat="1" x14ac:dyDescent="0.25">
      <c r="A760" s="132"/>
      <c r="B760" s="132" t="s">
        <v>516</v>
      </c>
      <c r="C760" s="133">
        <v>462</v>
      </c>
      <c r="D760" s="132" t="s">
        <v>1610</v>
      </c>
      <c r="E760" s="132">
        <v>0.4108</v>
      </c>
      <c r="F760" s="134">
        <v>1</v>
      </c>
      <c r="G760" s="134">
        <v>1</v>
      </c>
      <c r="H760" s="171">
        <f t="shared" si="44"/>
        <v>0.4108</v>
      </c>
      <c r="I760" s="174">
        <f t="shared" si="45"/>
        <v>0.4108</v>
      </c>
      <c r="J760" s="173">
        <f t="shared" si="46"/>
        <v>2556.41</v>
      </c>
      <c r="K760" s="175">
        <f t="shared" si="47"/>
        <v>2556.41</v>
      </c>
      <c r="L760" s="134">
        <v>2.4900000000000002</v>
      </c>
      <c r="M760" s="132" t="s">
        <v>4</v>
      </c>
      <c r="N760" s="132" t="s">
        <v>3</v>
      </c>
      <c r="O760" s="132" t="s">
        <v>1392</v>
      </c>
    </row>
    <row r="761" spans="1:15" s="131" customFormat="1" x14ac:dyDescent="0.25">
      <c r="A761" s="132"/>
      <c r="B761" s="132" t="s">
        <v>515</v>
      </c>
      <c r="C761" s="133">
        <v>462</v>
      </c>
      <c r="D761" s="132" t="s">
        <v>1610</v>
      </c>
      <c r="E761" s="132">
        <v>0.57630000000000003</v>
      </c>
      <c r="F761" s="134">
        <v>1</v>
      </c>
      <c r="G761" s="134">
        <v>1</v>
      </c>
      <c r="H761" s="171">
        <f t="shared" si="44"/>
        <v>0.57630000000000003</v>
      </c>
      <c r="I761" s="174">
        <f t="shared" si="45"/>
        <v>0.57630000000000003</v>
      </c>
      <c r="J761" s="173">
        <f t="shared" si="46"/>
        <v>3586.31</v>
      </c>
      <c r="K761" s="175">
        <f t="shared" si="47"/>
        <v>3586.31</v>
      </c>
      <c r="L761" s="134">
        <v>3.72</v>
      </c>
      <c r="M761" s="132" t="s">
        <v>4</v>
      </c>
      <c r="N761" s="132" t="s">
        <v>3</v>
      </c>
      <c r="O761" s="132" t="s">
        <v>1392</v>
      </c>
    </row>
    <row r="762" spans="1:15" s="131" customFormat="1" x14ac:dyDescent="0.25">
      <c r="A762" s="132"/>
      <c r="B762" s="132" t="s">
        <v>514</v>
      </c>
      <c r="C762" s="133">
        <v>462</v>
      </c>
      <c r="D762" s="132" t="s">
        <v>1610</v>
      </c>
      <c r="E762" s="132">
        <v>1.0591999999999999</v>
      </c>
      <c r="F762" s="134">
        <v>1</v>
      </c>
      <c r="G762" s="134">
        <v>1</v>
      </c>
      <c r="H762" s="171">
        <f t="shared" si="44"/>
        <v>1.0591999999999999</v>
      </c>
      <c r="I762" s="174">
        <f t="shared" si="45"/>
        <v>1.0591999999999999</v>
      </c>
      <c r="J762" s="173">
        <f t="shared" si="46"/>
        <v>6591.4</v>
      </c>
      <c r="K762" s="175">
        <f t="shared" si="47"/>
        <v>6591.4</v>
      </c>
      <c r="L762" s="134">
        <v>6.36</v>
      </c>
      <c r="M762" s="132" t="s">
        <v>4</v>
      </c>
      <c r="N762" s="132" t="s">
        <v>3</v>
      </c>
      <c r="O762" s="132" t="s">
        <v>1392</v>
      </c>
    </row>
    <row r="763" spans="1:15" s="131" customFormat="1" x14ac:dyDescent="0.25">
      <c r="A763" s="132"/>
      <c r="B763" s="132" t="s">
        <v>513</v>
      </c>
      <c r="C763" s="133">
        <v>462</v>
      </c>
      <c r="D763" s="132" t="s">
        <v>1610</v>
      </c>
      <c r="E763" s="132">
        <v>2.7277999999999998</v>
      </c>
      <c r="F763" s="134">
        <v>1</v>
      </c>
      <c r="G763" s="134">
        <v>1</v>
      </c>
      <c r="H763" s="171">
        <f t="shared" si="44"/>
        <v>2.7277999999999998</v>
      </c>
      <c r="I763" s="174">
        <f t="shared" si="45"/>
        <v>2.7277999999999998</v>
      </c>
      <c r="J763" s="173">
        <f t="shared" si="46"/>
        <v>16975.099999999999</v>
      </c>
      <c r="K763" s="175">
        <f t="shared" si="47"/>
        <v>16975.099999999999</v>
      </c>
      <c r="L763" s="134">
        <v>13.15</v>
      </c>
      <c r="M763" s="132" t="s">
        <v>4</v>
      </c>
      <c r="N763" s="132" t="s">
        <v>3</v>
      </c>
      <c r="O763" s="132" t="s">
        <v>1392</v>
      </c>
    </row>
    <row r="764" spans="1:15" s="131" customFormat="1" x14ac:dyDescent="0.25">
      <c r="A764" s="132"/>
      <c r="B764" s="132" t="s">
        <v>512</v>
      </c>
      <c r="C764" s="133">
        <v>463</v>
      </c>
      <c r="D764" s="132" t="s">
        <v>1611</v>
      </c>
      <c r="E764" s="132">
        <v>0.4007</v>
      </c>
      <c r="F764" s="134">
        <v>1</v>
      </c>
      <c r="G764" s="134">
        <v>1</v>
      </c>
      <c r="H764" s="171">
        <f t="shared" si="44"/>
        <v>0.4007</v>
      </c>
      <c r="I764" s="174">
        <f t="shared" si="45"/>
        <v>0.4007</v>
      </c>
      <c r="J764" s="173">
        <f t="shared" si="46"/>
        <v>2493.56</v>
      </c>
      <c r="K764" s="175">
        <f t="shared" si="47"/>
        <v>2493.56</v>
      </c>
      <c r="L764" s="134">
        <v>2.65</v>
      </c>
      <c r="M764" s="132" t="s">
        <v>4</v>
      </c>
      <c r="N764" s="132" t="s">
        <v>3</v>
      </c>
      <c r="O764" s="132" t="s">
        <v>1392</v>
      </c>
    </row>
    <row r="765" spans="1:15" s="131" customFormat="1" x14ac:dyDescent="0.25">
      <c r="A765" s="132"/>
      <c r="B765" s="132" t="s">
        <v>511</v>
      </c>
      <c r="C765" s="133">
        <v>463</v>
      </c>
      <c r="D765" s="132" t="s">
        <v>1611</v>
      </c>
      <c r="E765" s="132">
        <v>0.52529999999999999</v>
      </c>
      <c r="F765" s="134">
        <v>1</v>
      </c>
      <c r="G765" s="134">
        <v>1</v>
      </c>
      <c r="H765" s="171">
        <f t="shared" si="44"/>
        <v>0.52529999999999999</v>
      </c>
      <c r="I765" s="174">
        <f t="shared" si="45"/>
        <v>0.52529999999999999</v>
      </c>
      <c r="J765" s="173">
        <f t="shared" si="46"/>
        <v>3268.94</v>
      </c>
      <c r="K765" s="175">
        <f t="shared" si="47"/>
        <v>3268.94</v>
      </c>
      <c r="L765" s="134">
        <v>3.5</v>
      </c>
      <c r="M765" s="132" t="s">
        <v>4</v>
      </c>
      <c r="N765" s="132" t="s">
        <v>3</v>
      </c>
      <c r="O765" s="132" t="s">
        <v>1392</v>
      </c>
    </row>
    <row r="766" spans="1:15" s="131" customFormat="1" x14ac:dyDescent="0.25">
      <c r="A766" s="132"/>
      <c r="B766" s="132" t="s">
        <v>510</v>
      </c>
      <c r="C766" s="133">
        <v>463</v>
      </c>
      <c r="D766" s="132" t="s">
        <v>1611</v>
      </c>
      <c r="E766" s="132">
        <v>0.74229999999999996</v>
      </c>
      <c r="F766" s="134">
        <v>1</v>
      </c>
      <c r="G766" s="134">
        <v>1</v>
      </c>
      <c r="H766" s="171">
        <f t="shared" si="44"/>
        <v>0.74229999999999996</v>
      </c>
      <c r="I766" s="174">
        <f t="shared" si="45"/>
        <v>0.74229999999999996</v>
      </c>
      <c r="J766" s="173">
        <f t="shared" si="46"/>
        <v>4619.33</v>
      </c>
      <c r="K766" s="175">
        <f t="shared" si="47"/>
        <v>4619.33</v>
      </c>
      <c r="L766" s="134">
        <v>4.93</v>
      </c>
      <c r="M766" s="132" t="s">
        <v>4</v>
      </c>
      <c r="N766" s="132" t="s">
        <v>3</v>
      </c>
      <c r="O766" s="132" t="s">
        <v>1392</v>
      </c>
    </row>
    <row r="767" spans="1:15" s="131" customFormat="1" x14ac:dyDescent="0.25">
      <c r="A767" s="132"/>
      <c r="B767" s="132" t="s">
        <v>509</v>
      </c>
      <c r="C767" s="133">
        <v>463</v>
      </c>
      <c r="D767" s="132" t="s">
        <v>1611</v>
      </c>
      <c r="E767" s="132">
        <v>1.3996</v>
      </c>
      <c r="F767" s="134">
        <v>1</v>
      </c>
      <c r="G767" s="134">
        <v>1</v>
      </c>
      <c r="H767" s="171">
        <f t="shared" si="44"/>
        <v>1.3996</v>
      </c>
      <c r="I767" s="174">
        <f t="shared" si="45"/>
        <v>1.3996</v>
      </c>
      <c r="J767" s="173">
        <f t="shared" si="46"/>
        <v>8709.7099999999991</v>
      </c>
      <c r="K767" s="175">
        <f t="shared" si="47"/>
        <v>8709.7099999999991</v>
      </c>
      <c r="L767" s="134">
        <v>8.24</v>
      </c>
      <c r="M767" s="132" t="s">
        <v>4</v>
      </c>
      <c r="N767" s="132" t="s">
        <v>3</v>
      </c>
      <c r="O767" s="132" t="s">
        <v>1392</v>
      </c>
    </row>
    <row r="768" spans="1:15" s="131" customFormat="1" ht="27" x14ac:dyDescent="0.25">
      <c r="A768" s="132"/>
      <c r="B768" s="132" t="s">
        <v>508</v>
      </c>
      <c r="C768" s="133">
        <v>465</v>
      </c>
      <c r="D768" s="132" t="s">
        <v>1612</v>
      </c>
      <c r="E768" s="132">
        <v>0.41849999999999998</v>
      </c>
      <c r="F768" s="134">
        <v>1</v>
      </c>
      <c r="G768" s="134">
        <v>1</v>
      </c>
      <c r="H768" s="171">
        <f t="shared" si="44"/>
        <v>0.41849999999999998</v>
      </c>
      <c r="I768" s="174">
        <f t="shared" si="45"/>
        <v>0.41849999999999998</v>
      </c>
      <c r="J768" s="173">
        <f t="shared" si="46"/>
        <v>2604.33</v>
      </c>
      <c r="K768" s="175">
        <f t="shared" si="47"/>
        <v>2604.33</v>
      </c>
      <c r="L768" s="134">
        <v>1.66</v>
      </c>
      <c r="M768" s="132" t="s">
        <v>4</v>
      </c>
      <c r="N768" s="132" t="s">
        <v>3</v>
      </c>
      <c r="O768" s="132" t="s">
        <v>1392</v>
      </c>
    </row>
    <row r="769" spans="1:15" s="131" customFormat="1" ht="27" x14ac:dyDescent="0.25">
      <c r="A769" s="132"/>
      <c r="B769" s="132" t="s">
        <v>507</v>
      </c>
      <c r="C769" s="133">
        <v>465</v>
      </c>
      <c r="D769" s="132" t="s">
        <v>1612</v>
      </c>
      <c r="E769" s="132">
        <v>0.53949999999999998</v>
      </c>
      <c r="F769" s="134">
        <v>1</v>
      </c>
      <c r="G769" s="134">
        <v>1</v>
      </c>
      <c r="H769" s="171">
        <f t="shared" si="44"/>
        <v>0.53949999999999998</v>
      </c>
      <c r="I769" s="174">
        <f t="shared" si="45"/>
        <v>0.53949999999999998</v>
      </c>
      <c r="J769" s="173">
        <f t="shared" si="46"/>
        <v>3357.31</v>
      </c>
      <c r="K769" s="175">
        <f t="shared" si="47"/>
        <v>3357.31</v>
      </c>
      <c r="L769" s="134">
        <v>2.0499999999999998</v>
      </c>
      <c r="M769" s="132" t="s">
        <v>4</v>
      </c>
      <c r="N769" s="132" t="s">
        <v>3</v>
      </c>
      <c r="O769" s="132" t="s">
        <v>1392</v>
      </c>
    </row>
    <row r="770" spans="1:15" s="131" customFormat="1" ht="27" x14ac:dyDescent="0.25">
      <c r="A770" s="132"/>
      <c r="B770" s="132" t="s">
        <v>506</v>
      </c>
      <c r="C770" s="133">
        <v>465</v>
      </c>
      <c r="D770" s="132" t="s">
        <v>1612</v>
      </c>
      <c r="E770" s="132">
        <v>0.8306</v>
      </c>
      <c r="F770" s="134">
        <v>1</v>
      </c>
      <c r="G770" s="134">
        <v>1</v>
      </c>
      <c r="H770" s="171">
        <f t="shared" si="44"/>
        <v>0.8306</v>
      </c>
      <c r="I770" s="174">
        <f t="shared" si="45"/>
        <v>0.8306</v>
      </c>
      <c r="J770" s="173">
        <f t="shared" si="46"/>
        <v>5168.82</v>
      </c>
      <c r="K770" s="175">
        <f t="shared" si="47"/>
        <v>5168.82</v>
      </c>
      <c r="L770" s="134">
        <v>3.65</v>
      </c>
      <c r="M770" s="132" t="s">
        <v>4</v>
      </c>
      <c r="N770" s="132" t="s">
        <v>3</v>
      </c>
      <c r="O770" s="132" t="s">
        <v>1392</v>
      </c>
    </row>
    <row r="771" spans="1:15" s="131" customFormat="1" ht="27" x14ac:dyDescent="0.25">
      <c r="A771" s="132"/>
      <c r="B771" s="132" t="s">
        <v>505</v>
      </c>
      <c r="C771" s="133">
        <v>465</v>
      </c>
      <c r="D771" s="132" t="s">
        <v>1612</v>
      </c>
      <c r="E771" s="132">
        <v>1.5564</v>
      </c>
      <c r="F771" s="134">
        <v>1</v>
      </c>
      <c r="G771" s="134">
        <v>1</v>
      </c>
      <c r="H771" s="171">
        <f t="shared" si="44"/>
        <v>1.5564</v>
      </c>
      <c r="I771" s="174">
        <f t="shared" si="45"/>
        <v>1.5564</v>
      </c>
      <c r="J771" s="173">
        <f t="shared" si="46"/>
        <v>9685.48</v>
      </c>
      <c r="K771" s="175">
        <f t="shared" si="47"/>
        <v>9685.48</v>
      </c>
      <c r="L771" s="134">
        <v>7.33</v>
      </c>
      <c r="M771" s="132" t="s">
        <v>4</v>
      </c>
      <c r="N771" s="132" t="s">
        <v>3</v>
      </c>
      <c r="O771" s="132" t="s">
        <v>1392</v>
      </c>
    </row>
    <row r="772" spans="1:15" s="131" customFormat="1" ht="27" x14ac:dyDescent="0.25">
      <c r="A772" s="132"/>
      <c r="B772" s="132" t="s">
        <v>504</v>
      </c>
      <c r="C772" s="133">
        <v>466</v>
      </c>
      <c r="D772" s="132" t="s">
        <v>1613</v>
      </c>
      <c r="E772" s="132">
        <v>0.3599</v>
      </c>
      <c r="F772" s="134">
        <v>1</v>
      </c>
      <c r="G772" s="134">
        <v>1</v>
      </c>
      <c r="H772" s="171">
        <f t="shared" si="44"/>
        <v>0.3599</v>
      </c>
      <c r="I772" s="174">
        <f t="shared" si="45"/>
        <v>0.3599</v>
      </c>
      <c r="J772" s="173">
        <f t="shared" si="46"/>
        <v>2239.66</v>
      </c>
      <c r="K772" s="175">
        <f t="shared" si="47"/>
        <v>2239.66</v>
      </c>
      <c r="L772" s="134">
        <v>2.02</v>
      </c>
      <c r="M772" s="132" t="s">
        <v>4</v>
      </c>
      <c r="N772" s="132" t="s">
        <v>3</v>
      </c>
      <c r="O772" s="132" t="s">
        <v>1392</v>
      </c>
    </row>
    <row r="773" spans="1:15" s="131" customFormat="1" ht="27" x14ac:dyDescent="0.25">
      <c r="A773" s="132"/>
      <c r="B773" s="132" t="s">
        <v>503</v>
      </c>
      <c r="C773" s="133">
        <v>466</v>
      </c>
      <c r="D773" s="132" t="s">
        <v>1613</v>
      </c>
      <c r="E773" s="132">
        <v>0.59930000000000005</v>
      </c>
      <c r="F773" s="134">
        <v>1</v>
      </c>
      <c r="G773" s="134">
        <v>1</v>
      </c>
      <c r="H773" s="171">
        <f t="shared" si="44"/>
        <v>0.59930000000000005</v>
      </c>
      <c r="I773" s="174">
        <f t="shared" si="45"/>
        <v>0.59930000000000005</v>
      </c>
      <c r="J773" s="173">
        <f t="shared" si="46"/>
        <v>3729.44</v>
      </c>
      <c r="K773" s="175">
        <f t="shared" si="47"/>
        <v>3729.44</v>
      </c>
      <c r="L773" s="134">
        <v>3.26</v>
      </c>
      <c r="M773" s="132" t="s">
        <v>4</v>
      </c>
      <c r="N773" s="132" t="s">
        <v>3</v>
      </c>
      <c r="O773" s="132" t="s">
        <v>1392</v>
      </c>
    </row>
    <row r="774" spans="1:15" s="131" customFormat="1" ht="27" x14ac:dyDescent="0.25">
      <c r="A774" s="132"/>
      <c r="B774" s="132" t="s">
        <v>502</v>
      </c>
      <c r="C774" s="133">
        <v>466</v>
      </c>
      <c r="D774" s="132" t="s">
        <v>1613</v>
      </c>
      <c r="E774" s="132">
        <v>0.99750000000000005</v>
      </c>
      <c r="F774" s="134">
        <v>1</v>
      </c>
      <c r="G774" s="134">
        <v>1</v>
      </c>
      <c r="H774" s="171">
        <f t="shared" si="44"/>
        <v>0.99750000000000005</v>
      </c>
      <c r="I774" s="174">
        <f t="shared" si="45"/>
        <v>0.99750000000000005</v>
      </c>
      <c r="J774" s="173">
        <f t="shared" si="46"/>
        <v>6207.44</v>
      </c>
      <c r="K774" s="175">
        <f t="shared" si="47"/>
        <v>6207.44</v>
      </c>
      <c r="L774" s="134">
        <v>5.07</v>
      </c>
      <c r="M774" s="132" t="s">
        <v>4</v>
      </c>
      <c r="N774" s="132" t="s">
        <v>3</v>
      </c>
      <c r="O774" s="132" t="s">
        <v>1392</v>
      </c>
    </row>
    <row r="775" spans="1:15" s="131" customFormat="1" ht="27" x14ac:dyDescent="0.25">
      <c r="A775" s="132"/>
      <c r="B775" s="132" t="s">
        <v>501</v>
      </c>
      <c r="C775" s="133">
        <v>466</v>
      </c>
      <c r="D775" s="132" t="s">
        <v>1613</v>
      </c>
      <c r="E775" s="132">
        <v>1.9799</v>
      </c>
      <c r="F775" s="134">
        <v>1</v>
      </c>
      <c r="G775" s="134">
        <v>1</v>
      </c>
      <c r="H775" s="171">
        <f t="shared" si="44"/>
        <v>1.9799</v>
      </c>
      <c r="I775" s="174">
        <f t="shared" si="45"/>
        <v>1.9799</v>
      </c>
      <c r="J775" s="173">
        <f t="shared" si="46"/>
        <v>12320.92</v>
      </c>
      <c r="K775" s="175">
        <f t="shared" si="47"/>
        <v>12320.92</v>
      </c>
      <c r="L775" s="134">
        <v>9.24</v>
      </c>
      <c r="M775" s="132" t="s">
        <v>4</v>
      </c>
      <c r="N775" s="132" t="s">
        <v>3</v>
      </c>
      <c r="O775" s="132" t="s">
        <v>1392</v>
      </c>
    </row>
    <row r="776" spans="1:15" s="131" customFormat="1" ht="27" x14ac:dyDescent="0.25">
      <c r="A776" s="132"/>
      <c r="B776" s="132" t="s">
        <v>500</v>
      </c>
      <c r="C776" s="133">
        <v>468</v>
      </c>
      <c r="D776" s="132" t="s">
        <v>1614</v>
      </c>
      <c r="E776" s="132">
        <v>0.47089999999999999</v>
      </c>
      <c r="F776" s="134">
        <v>1</v>
      </c>
      <c r="G776" s="134">
        <v>1</v>
      </c>
      <c r="H776" s="171">
        <f t="shared" si="44"/>
        <v>0.47089999999999999</v>
      </c>
      <c r="I776" s="174">
        <f t="shared" si="45"/>
        <v>0.47089999999999999</v>
      </c>
      <c r="J776" s="173">
        <f t="shared" si="46"/>
        <v>2930.41</v>
      </c>
      <c r="K776" s="175">
        <f t="shared" si="47"/>
        <v>2930.41</v>
      </c>
      <c r="L776" s="134">
        <v>2.5099999999999998</v>
      </c>
      <c r="M776" s="132" t="s">
        <v>4</v>
      </c>
      <c r="N776" s="132" t="s">
        <v>3</v>
      </c>
      <c r="O776" s="132" t="s">
        <v>1392</v>
      </c>
    </row>
    <row r="777" spans="1:15" s="131" customFormat="1" ht="27" x14ac:dyDescent="0.25">
      <c r="A777" s="132"/>
      <c r="B777" s="132" t="s">
        <v>499</v>
      </c>
      <c r="C777" s="133">
        <v>468</v>
      </c>
      <c r="D777" s="132" t="s">
        <v>1614</v>
      </c>
      <c r="E777" s="132">
        <v>0.61609999999999998</v>
      </c>
      <c r="F777" s="134">
        <v>1</v>
      </c>
      <c r="G777" s="134">
        <v>1</v>
      </c>
      <c r="H777" s="171">
        <f t="shared" si="44"/>
        <v>0.61609999999999998</v>
      </c>
      <c r="I777" s="174">
        <f t="shared" si="45"/>
        <v>0.61609999999999998</v>
      </c>
      <c r="J777" s="173">
        <f t="shared" si="46"/>
        <v>3833.99</v>
      </c>
      <c r="K777" s="175">
        <f t="shared" si="47"/>
        <v>3833.99</v>
      </c>
      <c r="L777" s="134">
        <v>3.36</v>
      </c>
      <c r="M777" s="132" t="s">
        <v>4</v>
      </c>
      <c r="N777" s="132" t="s">
        <v>3</v>
      </c>
      <c r="O777" s="132" t="s">
        <v>1392</v>
      </c>
    </row>
    <row r="778" spans="1:15" s="131" customFormat="1" ht="27" x14ac:dyDescent="0.25">
      <c r="A778" s="132"/>
      <c r="B778" s="132" t="s">
        <v>498</v>
      </c>
      <c r="C778" s="133">
        <v>468</v>
      </c>
      <c r="D778" s="132" t="s">
        <v>1614</v>
      </c>
      <c r="E778" s="132">
        <v>0.89119999999999999</v>
      </c>
      <c r="F778" s="134">
        <v>1</v>
      </c>
      <c r="G778" s="134">
        <v>1</v>
      </c>
      <c r="H778" s="171">
        <f t="shared" si="44"/>
        <v>0.89119999999999999</v>
      </c>
      <c r="I778" s="174">
        <f t="shared" si="45"/>
        <v>0.89119999999999999</v>
      </c>
      <c r="J778" s="173">
        <f t="shared" si="46"/>
        <v>5545.94</v>
      </c>
      <c r="K778" s="175">
        <f t="shared" si="47"/>
        <v>5545.94</v>
      </c>
      <c r="L778" s="134">
        <v>5.08</v>
      </c>
      <c r="M778" s="132" t="s">
        <v>4</v>
      </c>
      <c r="N778" s="132" t="s">
        <v>3</v>
      </c>
      <c r="O778" s="132" t="s">
        <v>1392</v>
      </c>
    </row>
    <row r="779" spans="1:15" s="131" customFormat="1" ht="27" x14ac:dyDescent="0.25">
      <c r="A779" s="132"/>
      <c r="B779" s="132" t="s">
        <v>497</v>
      </c>
      <c r="C779" s="133">
        <v>468</v>
      </c>
      <c r="D779" s="132" t="s">
        <v>1614</v>
      </c>
      <c r="E779" s="132">
        <v>2.0992000000000002</v>
      </c>
      <c r="F779" s="134">
        <v>1</v>
      </c>
      <c r="G779" s="134">
        <v>1</v>
      </c>
      <c r="H779" s="171">
        <f t="shared" si="44"/>
        <v>2.0992000000000002</v>
      </c>
      <c r="I779" s="174">
        <f t="shared" si="45"/>
        <v>2.0992000000000002</v>
      </c>
      <c r="J779" s="173">
        <f t="shared" si="46"/>
        <v>13063.32</v>
      </c>
      <c r="K779" s="175">
        <f t="shared" si="47"/>
        <v>13063.32</v>
      </c>
      <c r="L779" s="134">
        <v>10.47</v>
      </c>
      <c r="M779" s="132" t="s">
        <v>4</v>
      </c>
      <c r="N779" s="132" t="s">
        <v>3</v>
      </c>
      <c r="O779" s="132" t="s">
        <v>1392</v>
      </c>
    </row>
    <row r="780" spans="1:15" s="131" customFormat="1" x14ac:dyDescent="0.25">
      <c r="A780" s="132"/>
      <c r="B780" s="132" t="s">
        <v>496</v>
      </c>
      <c r="C780" s="133">
        <v>480</v>
      </c>
      <c r="D780" s="132" t="s">
        <v>1615</v>
      </c>
      <c r="E780" s="132">
        <v>1.1445000000000001</v>
      </c>
      <c r="F780" s="134">
        <v>1</v>
      </c>
      <c r="G780" s="134">
        <v>1</v>
      </c>
      <c r="H780" s="171">
        <f t="shared" si="44"/>
        <v>1.1445000000000001</v>
      </c>
      <c r="I780" s="174">
        <f t="shared" si="45"/>
        <v>1.1445000000000001</v>
      </c>
      <c r="J780" s="173">
        <f t="shared" si="46"/>
        <v>7122.22</v>
      </c>
      <c r="K780" s="175">
        <f t="shared" si="47"/>
        <v>7122.22</v>
      </c>
      <c r="L780" s="134">
        <v>1.85</v>
      </c>
      <c r="M780" s="132" t="s">
        <v>4</v>
      </c>
      <c r="N780" s="132" t="s">
        <v>3</v>
      </c>
      <c r="O780" s="132" t="s">
        <v>1392</v>
      </c>
    </row>
    <row r="781" spans="1:15" s="131" customFormat="1" x14ac:dyDescent="0.25">
      <c r="A781" s="132"/>
      <c r="B781" s="132" t="s">
        <v>495</v>
      </c>
      <c r="C781" s="133">
        <v>480</v>
      </c>
      <c r="D781" s="132" t="s">
        <v>1615</v>
      </c>
      <c r="E781" s="132">
        <v>1.2654000000000001</v>
      </c>
      <c r="F781" s="134">
        <v>1</v>
      </c>
      <c r="G781" s="134">
        <v>1</v>
      </c>
      <c r="H781" s="171">
        <f t="shared" ref="H781:H844" si="48">ROUND(E781*F781,5)</f>
        <v>1.2654000000000001</v>
      </c>
      <c r="I781" s="174">
        <f t="shared" ref="I781:I844" si="49">ROUND(E781*G781,5)</f>
        <v>1.2654000000000001</v>
      </c>
      <c r="J781" s="173">
        <f t="shared" ref="J781:J844" si="50">ROUND(H781*6223,2)</f>
        <v>7874.58</v>
      </c>
      <c r="K781" s="175">
        <f t="shared" ref="K781:K844" si="51">ROUND(I781*6223,2)</f>
        <v>7874.58</v>
      </c>
      <c r="L781" s="134">
        <v>2.5</v>
      </c>
      <c r="M781" s="132" t="s">
        <v>4</v>
      </c>
      <c r="N781" s="132" t="s">
        <v>3</v>
      </c>
      <c r="O781" s="132" t="s">
        <v>1392</v>
      </c>
    </row>
    <row r="782" spans="1:15" s="131" customFormat="1" x14ac:dyDescent="0.25">
      <c r="A782" s="132"/>
      <c r="B782" s="132" t="s">
        <v>494</v>
      </c>
      <c r="C782" s="133">
        <v>480</v>
      </c>
      <c r="D782" s="132" t="s">
        <v>1615</v>
      </c>
      <c r="E782" s="132">
        <v>2.0226999999999999</v>
      </c>
      <c r="F782" s="134">
        <v>1</v>
      </c>
      <c r="G782" s="134">
        <v>1</v>
      </c>
      <c r="H782" s="171">
        <f t="shared" si="48"/>
        <v>2.0226999999999999</v>
      </c>
      <c r="I782" s="174">
        <f t="shared" si="49"/>
        <v>2.0226999999999999</v>
      </c>
      <c r="J782" s="173">
        <f t="shared" si="50"/>
        <v>12587.26</v>
      </c>
      <c r="K782" s="175">
        <f t="shared" si="51"/>
        <v>12587.26</v>
      </c>
      <c r="L782" s="134">
        <v>5.58</v>
      </c>
      <c r="M782" s="132" t="s">
        <v>4</v>
      </c>
      <c r="N782" s="132" t="s">
        <v>3</v>
      </c>
      <c r="O782" s="132" t="s">
        <v>1392</v>
      </c>
    </row>
    <row r="783" spans="1:15" s="131" customFormat="1" x14ac:dyDescent="0.25">
      <c r="A783" s="132"/>
      <c r="B783" s="132" t="s">
        <v>493</v>
      </c>
      <c r="C783" s="133">
        <v>480</v>
      </c>
      <c r="D783" s="132" t="s">
        <v>1615</v>
      </c>
      <c r="E783" s="132">
        <v>4.2249999999999996</v>
      </c>
      <c r="F783" s="134">
        <v>1</v>
      </c>
      <c r="G783" s="134">
        <v>1</v>
      </c>
      <c r="H783" s="171">
        <f t="shared" si="48"/>
        <v>4.2249999999999996</v>
      </c>
      <c r="I783" s="174">
        <f t="shared" si="49"/>
        <v>4.2249999999999996</v>
      </c>
      <c r="J783" s="173">
        <f t="shared" si="50"/>
        <v>26292.18</v>
      </c>
      <c r="K783" s="175">
        <f t="shared" si="51"/>
        <v>26292.18</v>
      </c>
      <c r="L783" s="134">
        <v>14.36</v>
      </c>
      <c r="M783" s="132" t="s">
        <v>4</v>
      </c>
      <c r="N783" s="132" t="s">
        <v>3</v>
      </c>
      <c r="O783" s="132" t="s">
        <v>1392</v>
      </c>
    </row>
    <row r="784" spans="1:15" s="131" customFormat="1" x14ac:dyDescent="0.25">
      <c r="A784" s="132"/>
      <c r="B784" s="132" t="s">
        <v>492</v>
      </c>
      <c r="C784" s="133">
        <v>481</v>
      </c>
      <c r="D784" s="132" t="s">
        <v>1616</v>
      </c>
      <c r="E784" s="132">
        <v>0.67869999999999997</v>
      </c>
      <c r="F784" s="134">
        <v>1</v>
      </c>
      <c r="G784" s="134">
        <v>1</v>
      </c>
      <c r="H784" s="171">
        <f t="shared" si="48"/>
        <v>0.67869999999999997</v>
      </c>
      <c r="I784" s="174">
        <f t="shared" si="49"/>
        <v>0.67869999999999997</v>
      </c>
      <c r="J784" s="173">
        <f t="shared" si="50"/>
        <v>4223.55</v>
      </c>
      <c r="K784" s="175">
        <f t="shared" si="51"/>
        <v>4223.55</v>
      </c>
      <c r="L784" s="134">
        <v>2.2599999999999998</v>
      </c>
      <c r="M784" s="132" t="s">
        <v>4</v>
      </c>
      <c r="N784" s="132" t="s">
        <v>3</v>
      </c>
      <c r="O784" s="132" t="s">
        <v>1392</v>
      </c>
    </row>
    <row r="785" spans="1:15" s="131" customFormat="1" x14ac:dyDescent="0.25">
      <c r="A785" s="132"/>
      <c r="B785" s="132" t="s">
        <v>491</v>
      </c>
      <c r="C785" s="133">
        <v>481</v>
      </c>
      <c r="D785" s="132" t="s">
        <v>1616</v>
      </c>
      <c r="E785" s="132">
        <v>1.2129000000000001</v>
      </c>
      <c r="F785" s="134">
        <v>1</v>
      </c>
      <c r="G785" s="134">
        <v>1</v>
      </c>
      <c r="H785" s="171">
        <f t="shared" si="48"/>
        <v>1.2129000000000001</v>
      </c>
      <c r="I785" s="174">
        <f t="shared" si="49"/>
        <v>1.2129000000000001</v>
      </c>
      <c r="J785" s="173">
        <f t="shared" si="50"/>
        <v>7547.88</v>
      </c>
      <c r="K785" s="175">
        <f t="shared" si="51"/>
        <v>7547.88</v>
      </c>
      <c r="L785" s="134">
        <v>2.6</v>
      </c>
      <c r="M785" s="132" t="s">
        <v>4</v>
      </c>
      <c r="N785" s="132" t="s">
        <v>3</v>
      </c>
      <c r="O785" s="132" t="s">
        <v>1392</v>
      </c>
    </row>
    <row r="786" spans="1:15" s="131" customFormat="1" x14ac:dyDescent="0.25">
      <c r="A786" s="132"/>
      <c r="B786" s="132" t="s">
        <v>490</v>
      </c>
      <c r="C786" s="133">
        <v>481</v>
      </c>
      <c r="D786" s="132" t="s">
        <v>1616</v>
      </c>
      <c r="E786" s="132">
        <v>1.5778000000000001</v>
      </c>
      <c r="F786" s="134">
        <v>1</v>
      </c>
      <c r="G786" s="134">
        <v>1</v>
      </c>
      <c r="H786" s="171">
        <f t="shared" si="48"/>
        <v>1.5778000000000001</v>
      </c>
      <c r="I786" s="174">
        <f t="shared" si="49"/>
        <v>1.5778000000000001</v>
      </c>
      <c r="J786" s="173">
        <f t="shared" si="50"/>
        <v>9818.65</v>
      </c>
      <c r="K786" s="175">
        <f t="shared" si="51"/>
        <v>9818.65</v>
      </c>
      <c r="L786" s="134">
        <v>7.21</v>
      </c>
      <c r="M786" s="132" t="s">
        <v>4</v>
      </c>
      <c r="N786" s="132" t="s">
        <v>3</v>
      </c>
      <c r="O786" s="132" t="s">
        <v>1392</v>
      </c>
    </row>
    <row r="787" spans="1:15" s="131" customFormat="1" x14ac:dyDescent="0.25">
      <c r="A787" s="132"/>
      <c r="B787" s="132" t="s">
        <v>489</v>
      </c>
      <c r="C787" s="133">
        <v>481</v>
      </c>
      <c r="D787" s="132" t="s">
        <v>1616</v>
      </c>
      <c r="E787" s="132">
        <v>4.3460000000000001</v>
      </c>
      <c r="F787" s="134">
        <v>1</v>
      </c>
      <c r="G787" s="134">
        <v>1</v>
      </c>
      <c r="H787" s="171">
        <f t="shared" si="48"/>
        <v>4.3460000000000001</v>
      </c>
      <c r="I787" s="174">
        <f t="shared" si="49"/>
        <v>4.3460000000000001</v>
      </c>
      <c r="J787" s="173">
        <f t="shared" si="50"/>
        <v>27045.16</v>
      </c>
      <c r="K787" s="175">
        <f t="shared" si="51"/>
        <v>27045.16</v>
      </c>
      <c r="L787" s="134">
        <v>16.23</v>
      </c>
      <c r="M787" s="132" t="s">
        <v>4</v>
      </c>
      <c r="N787" s="132" t="s">
        <v>3</v>
      </c>
      <c r="O787" s="132" t="s">
        <v>1392</v>
      </c>
    </row>
    <row r="788" spans="1:15" s="131" customFormat="1" x14ac:dyDescent="0.25">
      <c r="A788" s="132"/>
      <c r="B788" s="132" t="s">
        <v>488</v>
      </c>
      <c r="C788" s="133">
        <v>482</v>
      </c>
      <c r="D788" s="132" t="s">
        <v>1617</v>
      </c>
      <c r="E788" s="132">
        <v>0.54530000000000001</v>
      </c>
      <c r="F788" s="134">
        <v>1</v>
      </c>
      <c r="G788" s="134">
        <v>1</v>
      </c>
      <c r="H788" s="171">
        <f t="shared" si="48"/>
        <v>0.54530000000000001</v>
      </c>
      <c r="I788" s="174">
        <f t="shared" si="49"/>
        <v>0.54530000000000001</v>
      </c>
      <c r="J788" s="173">
        <f t="shared" si="50"/>
        <v>3393.4</v>
      </c>
      <c r="K788" s="175">
        <f t="shared" si="51"/>
        <v>3393.4</v>
      </c>
      <c r="L788" s="134">
        <v>1.74</v>
      </c>
      <c r="M788" s="132" t="s">
        <v>4</v>
      </c>
      <c r="N788" s="132" t="s">
        <v>3</v>
      </c>
      <c r="O788" s="132" t="s">
        <v>1392</v>
      </c>
    </row>
    <row r="789" spans="1:15" s="131" customFormat="1" x14ac:dyDescent="0.25">
      <c r="A789" s="132"/>
      <c r="B789" s="132" t="s">
        <v>487</v>
      </c>
      <c r="C789" s="133">
        <v>482</v>
      </c>
      <c r="D789" s="132" t="s">
        <v>1617</v>
      </c>
      <c r="E789" s="132">
        <v>0.65580000000000005</v>
      </c>
      <c r="F789" s="134">
        <v>1</v>
      </c>
      <c r="G789" s="134">
        <v>1</v>
      </c>
      <c r="H789" s="171">
        <f t="shared" si="48"/>
        <v>0.65580000000000005</v>
      </c>
      <c r="I789" s="174">
        <f t="shared" si="49"/>
        <v>0.65580000000000005</v>
      </c>
      <c r="J789" s="173">
        <f t="shared" si="50"/>
        <v>4081.04</v>
      </c>
      <c r="K789" s="175">
        <f t="shared" si="51"/>
        <v>4081.04</v>
      </c>
      <c r="L789" s="134">
        <v>2.5099999999999998</v>
      </c>
      <c r="M789" s="132" t="s">
        <v>4</v>
      </c>
      <c r="N789" s="132" t="s">
        <v>3</v>
      </c>
      <c r="O789" s="132" t="s">
        <v>1392</v>
      </c>
    </row>
    <row r="790" spans="1:15" s="131" customFormat="1" x14ac:dyDescent="0.25">
      <c r="A790" s="132"/>
      <c r="B790" s="132" t="s">
        <v>486</v>
      </c>
      <c r="C790" s="133">
        <v>482</v>
      </c>
      <c r="D790" s="132" t="s">
        <v>1617</v>
      </c>
      <c r="E790" s="132">
        <v>1.1889000000000001</v>
      </c>
      <c r="F790" s="134">
        <v>1</v>
      </c>
      <c r="G790" s="134">
        <v>1</v>
      </c>
      <c r="H790" s="171">
        <f t="shared" si="48"/>
        <v>1.1889000000000001</v>
      </c>
      <c r="I790" s="174">
        <f t="shared" si="49"/>
        <v>1.1889000000000001</v>
      </c>
      <c r="J790" s="173">
        <f t="shared" si="50"/>
        <v>7398.52</v>
      </c>
      <c r="K790" s="175">
        <f t="shared" si="51"/>
        <v>7398.52</v>
      </c>
      <c r="L790" s="134">
        <v>5.87</v>
      </c>
      <c r="M790" s="132" t="s">
        <v>4</v>
      </c>
      <c r="N790" s="132" t="s">
        <v>3</v>
      </c>
      <c r="O790" s="132" t="s">
        <v>1392</v>
      </c>
    </row>
    <row r="791" spans="1:15" s="131" customFormat="1" x14ac:dyDescent="0.25">
      <c r="A791" s="132"/>
      <c r="B791" s="132" t="s">
        <v>485</v>
      </c>
      <c r="C791" s="133">
        <v>482</v>
      </c>
      <c r="D791" s="132" t="s">
        <v>1617</v>
      </c>
      <c r="E791" s="132">
        <v>2.7877999999999998</v>
      </c>
      <c r="F791" s="134">
        <v>1</v>
      </c>
      <c r="G791" s="134">
        <v>1</v>
      </c>
      <c r="H791" s="171">
        <f t="shared" si="48"/>
        <v>2.7877999999999998</v>
      </c>
      <c r="I791" s="174">
        <f t="shared" si="49"/>
        <v>2.7877999999999998</v>
      </c>
      <c r="J791" s="173">
        <f t="shared" si="50"/>
        <v>17348.48</v>
      </c>
      <c r="K791" s="175">
        <f t="shared" si="51"/>
        <v>17348.48</v>
      </c>
      <c r="L791" s="134">
        <v>11.76</v>
      </c>
      <c r="M791" s="132" t="s">
        <v>4</v>
      </c>
      <c r="N791" s="132" t="s">
        <v>3</v>
      </c>
      <c r="O791" s="132" t="s">
        <v>1392</v>
      </c>
    </row>
    <row r="792" spans="1:15" s="131" customFormat="1" x14ac:dyDescent="0.25">
      <c r="A792" s="132"/>
      <c r="B792" s="132" t="s">
        <v>484</v>
      </c>
      <c r="C792" s="133">
        <v>483</v>
      </c>
      <c r="D792" s="132" t="s">
        <v>1618</v>
      </c>
      <c r="E792" s="132">
        <v>0.60240000000000005</v>
      </c>
      <c r="F792" s="134">
        <v>1</v>
      </c>
      <c r="G792" s="134">
        <v>1</v>
      </c>
      <c r="H792" s="171">
        <f t="shared" si="48"/>
        <v>0.60240000000000005</v>
      </c>
      <c r="I792" s="174">
        <f t="shared" si="49"/>
        <v>0.60240000000000005</v>
      </c>
      <c r="J792" s="173">
        <f t="shared" si="50"/>
        <v>3748.74</v>
      </c>
      <c r="K792" s="175">
        <f t="shared" si="51"/>
        <v>3748.74</v>
      </c>
      <c r="L792" s="134">
        <v>1.87</v>
      </c>
      <c r="M792" s="132" t="s">
        <v>4</v>
      </c>
      <c r="N792" s="132" t="s">
        <v>3</v>
      </c>
      <c r="O792" s="132" t="s">
        <v>1392</v>
      </c>
    </row>
    <row r="793" spans="1:15" s="131" customFormat="1" x14ac:dyDescent="0.25">
      <c r="A793" s="132"/>
      <c r="B793" s="132" t="s">
        <v>483</v>
      </c>
      <c r="C793" s="133">
        <v>483</v>
      </c>
      <c r="D793" s="132" t="s">
        <v>1618</v>
      </c>
      <c r="E793" s="132">
        <v>1.1728000000000001</v>
      </c>
      <c r="F793" s="134">
        <v>1</v>
      </c>
      <c r="G793" s="134">
        <v>1</v>
      </c>
      <c r="H793" s="171">
        <f t="shared" si="48"/>
        <v>1.1728000000000001</v>
      </c>
      <c r="I793" s="174">
        <f t="shared" si="49"/>
        <v>1.1728000000000001</v>
      </c>
      <c r="J793" s="173">
        <f t="shared" si="50"/>
        <v>7298.33</v>
      </c>
      <c r="K793" s="175">
        <f t="shared" si="51"/>
        <v>7298.33</v>
      </c>
      <c r="L793" s="134">
        <v>5.04</v>
      </c>
      <c r="M793" s="132" t="s">
        <v>4</v>
      </c>
      <c r="N793" s="132" t="s">
        <v>3</v>
      </c>
      <c r="O793" s="132" t="s">
        <v>1392</v>
      </c>
    </row>
    <row r="794" spans="1:15" s="131" customFormat="1" x14ac:dyDescent="0.25">
      <c r="A794" s="132"/>
      <c r="B794" s="132" t="s">
        <v>482</v>
      </c>
      <c r="C794" s="133">
        <v>483</v>
      </c>
      <c r="D794" s="132" t="s">
        <v>1618</v>
      </c>
      <c r="E794" s="132">
        <v>2.0619999999999998</v>
      </c>
      <c r="F794" s="134">
        <v>1</v>
      </c>
      <c r="G794" s="134">
        <v>1</v>
      </c>
      <c r="H794" s="171">
        <f t="shared" si="48"/>
        <v>2.0619999999999998</v>
      </c>
      <c r="I794" s="174">
        <f t="shared" si="49"/>
        <v>2.0619999999999998</v>
      </c>
      <c r="J794" s="173">
        <f t="shared" si="50"/>
        <v>12831.83</v>
      </c>
      <c r="K794" s="175">
        <f t="shared" si="51"/>
        <v>12831.83</v>
      </c>
      <c r="L794" s="134">
        <v>9.3000000000000007</v>
      </c>
      <c r="M794" s="132" t="s">
        <v>4</v>
      </c>
      <c r="N794" s="132" t="s">
        <v>3</v>
      </c>
      <c r="O794" s="132" t="s">
        <v>1392</v>
      </c>
    </row>
    <row r="795" spans="1:15" s="131" customFormat="1" x14ac:dyDescent="0.25">
      <c r="A795" s="132"/>
      <c r="B795" s="132" t="s">
        <v>481</v>
      </c>
      <c r="C795" s="133">
        <v>483</v>
      </c>
      <c r="D795" s="132" t="s">
        <v>1618</v>
      </c>
      <c r="E795" s="132">
        <v>4.1634000000000002</v>
      </c>
      <c r="F795" s="134">
        <v>1</v>
      </c>
      <c r="G795" s="134">
        <v>1</v>
      </c>
      <c r="H795" s="171">
        <f t="shared" si="48"/>
        <v>4.1634000000000002</v>
      </c>
      <c r="I795" s="174">
        <f t="shared" si="49"/>
        <v>4.1634000000000002</v>
      </c>
      <c r="J795" s="173">
        <f t="shared" si="50"/>
        <v>25908.84</v>
      </c>
      <c r="K795" s="175">
        <f t="shared" si="51"/>
        <v>25908.84</v>
      </c>
      <c r="L795" s="134">
        <v>18.489999999999998</v>
      </c>
      <c r="M795" s="132" t="s">
        <v>4</v>
      </c>
      <c r="N795" s="132" t="s">
        <v>3</v>
      </c>
      <c r="O795" s="132" t="s">
        <v>1392</v>
      </c>
    </row>
    <row r="796" spans="1:15" s="131" customFormat="1" ht="27" x14ac:dyDescent="0.25">
      <c r="A796" s="132"/>
      <c r="B796" s="132" t="s">
        <v>480</v>
      </c>
      <c r="C796" s="133">
        <v>484</v>
      </c>
      <c r="D796" s="132" t="s">
        <v>1619</v>
      </c>
      <c r="E796" s="132">
        <v>0.75109999999999999</v>
      </c>
      <c r="F796" s="134">
        <v>1</v>
      </c>
      <c r="G796" s="134">
        <v>1</v>
      </c>
      <c r="H796" s="171">
        <f t="shared" si="48"/>
        <v>0.75109999999999999</v>
      </c>
      <c r="I796" s="174">
        <f t="shared" si="49"/>
        <v>0.75109999999999999</v>
      </c>
      <c r="J796" s="173">
        <f t="shared" si="50"/>
        <v>4674.1000000000004</v>
      </c>
      <c r="K796" s="175">
        <f t="shared" si="51"/>
        <v>4674.1000000000004</v>
      </c>
      <c r="L796" s="134">
        <v>2.12</v>
      </c>
      <c r="M796" s="132" t="s">
        <v>4</v>
      </c>
      <c r="N796" s="132" t="s">
        <v>3</v>
      </c>
      <c r="O796" s="132" t="s">
        <v>1392</v>
      </c>
    </row>
    <row r="797" spans="1:15" s="131" customFormat="1" ht="27" x14ac:dyDescent="0.25">
      <c r="A797" s="132"/>
      <c r="B797" s="132" t="s">
        <v>479</v>
      </c>
      <c r="C797" s="133">
        <v>484</v>
      </c>
      <c r="D797" s="132" t="s">
        <v>1619</v>
      </c>
      <c r="E797" s="132">
        <v>1.1822999999999999</v>
      </c>
      <c r="F797" s="134">
        <v>1</v>
      </c>
      <c r="G797" s="134">
        <v>1</v>
      </c>
      <c r="H797" s="171">
        <f t="shared" si="48"/>
        <v>1.1822999999999999</v>
      </c>
      <c r="I797" s="174">
        <f t="shared" si="49"/>
        <v>1.1822999999999999</v>
      </c>
      <c r="J797" s="173">
        <f t="shared" si="50"/>
        <v>7357.45</v>
      </c>
      <c r="K797" s="175">
        <f t="shared" si="51"/>
        <v>7357.45</v>
      </c>
      <c r="L797" s="134">
        <v>2.2400000000000002</v>
      </c>
      <c r="M797" s="132" t="s">
        <v>4</v>
      </c>
      <c r="N797" s="132" t="s">
        <v>3</v>
      </c>
      <c r="O797" s="132" t="s">
        <v>1392</v>
      </c>
    </row>
    <row r="798" spans="1:15" s="131" customFormat="1" ht="27" x14ac:dyDescent="0.25">
      <c r="A798" s="132"/>
      <c r="B798" s="132" t="s">
        <v>478</v>
      </c>
      <c r="C798" s="133">
        <v>484</v>
      </c>
      <c r="D798" s="132" t="s">
        <v>1619</v>
      </c>
      <c r="E798" s="132">
        <v>1.4187000000000001</v>
      </c>
      <c r="F798" s="134">
        <v>1</v>
      </c>
      <c r="G798" s="134">
        <v>1</v>
      </c>
      <c r="H798" s="171">
        <f t="shared" si="48"/>
        <v>1.4187000000000001</v>
      </c>
      <c r="I798" s="174">
        <f t="shared" si="49"/>
        <v>1.4187000000000001</v>
      </c>
      <c r="J798" s="173">
        <f t="shared" si="50"/>
        <v>8828.57</v>
      </c>
      <c r="K798" s="175">
        <f t="shared" si="51"/>
        <v>8828.57</v>
      </c>
      <c r="L798" s="134">
        <v>5.12</v>
      </c>
      <c r="M798" s="132" t="s">
        <v>4</v>
      </c>
      <c r="N798" s="132" t="s">
        <v>3</v>
      </c>
      <c r="O798" s="132" t="s">
        <v>1392</v>
      </c>
    </row>
    <row r="799" spans="1:15" s="131" customFormat="1" ht="27" x14ac:dyDescent="0.25">
      <c r="A799" s="132"/>
      <c r="B799" s="132" t="s">
        <v>477</v>
      </c>
      <c r="C799" s="133">
        <v>484</v>
      </c>
      <c r="D799" s="132" t="s">
        <v>1619</v>
      </c>
      <c r="E799" s="132">
        <v>2.7383999999999999</v>
      </c>
      <c r="F799" s="134">
        <v>1</v>
      </c>
      <c r="G799" s="134">
        <v>1</v>
      </c>
      <c r="H799" s="171">
        <f t="shared" si="48"/>
        <v>2.7383999999999999</v>
      </c>
      <c r="I799" s="174">
        <f t="shared" si="49"/>
        <v>2.7383999999999999</v>
      </c>
      <c r="J799" s="173">
        <f t="shared" si="50"/>
        <v>17041.060000000001</v>
      </c>
      <c r="K799" s="175">
        <f t="shared" si="51"/>
        <v>17041.060000000001</v>
      </c>
      <c r="L799" s="134">
        <v>14.87</v>
      </c>
      <c r="M799" s="132" t="s">
        <v>4</v>
      </c>
      <c r="N799" s="132" t="s">
        <v>3</v>
      </c>
      <c r="O799" s="132" t="s">
        <v>1392</v>
      </c>
    </row>
    <row r="800" spans="1:15" s="131" customFormat="1" x14ac:dyDescent="0.25">
      <c r="A800" s="132"/>
      <c r="B800" s="132" t="s">
        <v>476</v>
      </c>
      <c r="C800" s="133">
        <v>500</v>
      </c>
      <c r="D800" s="132" t="s">
        <v>1620</v>
      </c>
      <c r="E800" s="132">
        <v>0.41560000000000002</v>
      </c>
      <c r="F800" s="134">
        <v>1</v>
      </c>
      <c r="G800" s="134">
        <v>1</v>
      </c>
      <c r="H800" s="171">
        <f t="shared" si="48"/>
        <v>0.41560000000000002</v>
      </c>
      <c r="I800" s="174">
        <f t="shared" si="49"/>
        <v>0.41560000000000002</v>
      </c>
      <c r="J800" s="173">
        <f t="shared" si="50"/>
        <v>2586.2800000000002</v>
      </c>
      <c r="K800" s="175">
        <f t="shared" si="51"/>
        <v>2586.2800000000002</v>
      </c>
      <c r="L800" s="134">
        <v>2.71</v>
      </c>
      <c r="M800" s="132" t="s">
        <v>4</v>
      </c>
      <c r="N800" s="132" t="s">
        <v>3</v>
      </c>
      <c r="O800" s="132" t="s">
        <v>1392</v>
      </c>
    </row>
    <row r="801" spans="1:15" s="131" customFormat="1" x14ac:dyDescent="0.25">
      <c r="A801" s="132"/>
      <c r="B801" s="132" t="s">
        <v>475</v>
      </c>
      <c r="C801" s="133">
        <v>500</v>
      </c>
      <c r="D801" s="132" t="s">
        <v>1620</v>
      </c>
      <c r="E801" s="132">
        <v>0.65490000000000004</v>
      </c>
      <c r="F801" s="134">
        <v>1</v>
      </c>
      <c r="G801" s="134">
        <v>1</v>
      </c>
      <c r="H801" s="171">
        <f t="shared" si="48"/>
        <v>0.65490000000000004</v>
      </c>
      <c r="I801" s="174">
        <f t="shared" si="49"/>
        <v>0.65490000000000004</v>
      </c>
      <c r="J801" s="173">
        <f t="shared" si="50"/>
        <v>4075.44</v>
      </c>
      <c r="K801" s="175">
        <f t="shared" si="51"/>
        <v>4075.44</v>
      </c>
      <c r="L801" s="134">
        <v>4.2300000000000004</v>
      </c>
      <c r="M801" s="132" t="s">
        <v>4</v>
      </c>
      <c r="N801" s="132" t="s">
        <v>3</v>
      </c>
      <c r="O801" s="132" t="s">
        <v>1392</v>
      </c>
    </row>
    <row r="802" spans="1:15" s="131" customFormat="1" x14ac:dyDescent="0.25">
      <c r="A802" s="132"/>
      <c r="B802" s="132" t="s">
        <v>474</v>
      </c>
      <c r="C802" s="133">
        <v>500</v>
      </c>
      <c r="D802" s="132" t="s">
        <v>1620</v>
      </c>
      <c r="E802" s="132">
        <v>0.93830000000000002</v>
      </c>
      <c r="F802" s="134">
        <v>1</v>
      </c>
      <c r="G802" s="134">
        <v>1</v>
      </c>
      <c r="H802" s="171">
        <f t="shared" si="48"/>
        <v>0.93830000000000002</v>
      </c>
      <c r="I802" s="174">
        <f t="shared" si="49"/>
        <v>0.93830000000000002</v>
      </c>
      <c r="J802" s="173">
        <f t="shared" si="50"/>
        <v>5839.04</v>
      </c>
      <c r="K802" s="175">
        <f t="shared" si="51"/>
        <v>5839.04</v>
      </c>
      <c r="L802" s="134">
        <v>5.98</v>
      </c>
      <c r="M802" s="132" t="s">
        <v>4</v>
      </c>
      <c r="N802" s="132" t="s">
        <v>3</v>
      </c>
      <c r="O802" s="132" t="s">
        <v>1392</v>
      </c>
    </row>
    <row r="803" spans="1:15" s="131" customFormat="1" x14ac:dyDescent="0.25">
      <c r="A803" s="132"/>
      <c r="B803" s="132" t="s">
        <v>473</v>
      </c>
      <c r="C803" s="133">
        <v>500</v>
      </c>
      <c r="D803" s="132" t="s">
        <v>1620</v>
      </c>
      <c r="E803" s="132">
        <v>1.7632000000000001</v>
      </c>
      <c r="F803" s="134">
        <v>1</v>
      </c>
      <c r="G803" s="134">
        <v>1</v>
      </c>
      <c r="H803" s="171">
        <f t="shared" si="48"/>
        <v>1.7632000000000001</v>
      </c>
      <c r="I803" s="174">
        <f t="shared" si="49"/>
        <v>1.7632000000000001</v>
      </c>
      <c r="J803" s="173">
        <f t="shared" si="50"/>
        <v>10972.39</v>
      </c>
      <c r="K803" s="175">
        <f t="shared" si="51"/>
        <v>10972.39</v>
      </c>
      <c r="L803" s="134">
        <v>9.2200000000000006</v>
      </c>
      <c r="M803" s="132" t="s">
        <v>4</v>
      </c>
      <c r="N803" s="132" t="s">
        <v>3</v>
      </c>
      <c r="O803" s="132" t="s">
        <v>1392</v>
      </c>
    </row>
    <row r="804" spans="1:15" s="131" customFormat="1" ht="27" x14ac:dyDescent="0.25">
      <c r="A804" s="132"/>
      <c r="B804" s="132" t="s">
        <v>472</v>
      </c>
      <c r="C804" s="133">
        <v>501</v>
      </c>
      <c r="D804" s="132" t="s">
        <v>1621</v>
      </c>
      <c r="E804" s="132">
        <v>0.40510000000000002</v>
      </c>
      <c r="F804" s="134">
        <v>1</v>
      </c>
      <c r="G804" s="134">
        <v>1</v>
      </c>
      <c r="H804" s="171">
        <f t="shared" si="48"/>
        <v>0.40510000000000002</v>
      </c>
      <c r="I804" s="174">
        <f t="shared" si="49"/>
        <v>0.40510000000000002</v>
      </c>
      <c r="J804" s="173">
        <f t="shared" si="50"/>
        <v>2520.94</v>
      </c>
      <c r="K804" s="175">
        <f t="shared" si="51"/>
        <v>2520.94</v>
      </c>
      <c r="L804" s="134">
        <v>2.52</v>
      </c>
      <c r="M804" s="132" t="s">
        <v>4</v>
      </c>
      <c r="N804" s="132" t="s">
        <v>3</v>
      </c>
      <c r="O804" s="132" t="s">
        <v>1392</v>
      </c>
    </row>
    <row r="805" spans="1:15" s="131" customFormat="1" ht="27" x14ac:dyDescent="0.25">
      <c r="A805" s="132"/>
      <c r="B805" s="132" t="s">
        <v>471</v>
      </c>
      <c r="C805" s="133">
        <v>501</v>
      </c>
      <c r="D805" s="132" t="s">
        <v>1621</v>
      </c>
      <c r="E805" s="132">
        <v>0.55689999999999995</v>
      </c>
      <c r="F805" s="134">
        <v>1</v>
      </c>
      <c r="G805" s="134">
        <v>1</v>
      </c>
      <c r="H805" s="171">
        <f t="shared" si="48"/>
        <v>0.55689999999999995</v>
      </c>
      <c r="I805" s="174">
        <f t="shared" si="49"/>
        <v>0.55689999999999995</v>
      </c>
      <c r="J805" s="173">
        <f t="shared" si="50"/>
        <v>3465.59</v>
      </c>
      <c r="K805" s="175">
        <f t="shared" si="51"/>
        <v>3465.59</v>
      </c>
      <c r="L805" s="134">
        <v>3.56</v>
      </c>
      <c r="M805" s="132" t="s">
        <v>4</v>
      </c>
      <c r="N805" s="132" t="s">
        <v>3</v>
      </c>
      <c r="O805" s="132" t="s">
        <v>1392</v>
      </c>
    </row>
    <row r="806" spans="1:15" s="131" customFormat="1" ht="27" x14ac:dyDescent="0.25">
      <c r="A806" s="132"/>
      <c r="B806" s="132" t="s">
        <v>470</v>
      </c>
      <c r="C806" s="133">
        <v>501</v>
      </c>
      <c r="D806" s="132" t="s">
        <v>1621</v>
      </c>
      <c r="E806" s="132">
        <v>0.8034</v>
      </c>
      <c r="F806" s="134">
        <v>1</v>
      </c>
      <c r="G806" s="134">
        <v>1</v>
      </c>
      <c r="H806" s="171">
        <f t="shared" si="48"/>
        <v>0.8034</v>
      </c>
      <c r="I806" s="174">
        <f t="shared" si="49"/>
        <v>0.8034</v>
      </c>
      <c r="J806" s="173">
        <f t="shared" si="50"/>
        <v>4999.5600000000004</v>
      </c>
      <c r="K806" s="175">
        <f t="shared" si="51"/>
        <v>4999.5600000000004</v>
      </c>
      <c r="L806" s="134">
        <v>5.01</v>
      </c>
      <c r="M806" s="132" t="s">
        <v>4</v>
      </c>
      <c r="N806" s="132" t="s">
        <v>3</v>
      </c>
      <c r="O806" s="132" t="s">
        <v>1392</v>
      </c>
    </row>
    <row r="807" spans="1:15" s="131" customFormat="1" ht="27" x14ac:dyDescent="0.25">
      <c r="A807" s="132"/>
      <c r="B807" s="132" t="s">
        <v>469</v>
      </c>
      <c r="C807" s="133">
        <v>501</v>
      </c>
      <c r="D807" s="132" t="s">
        <v>1621</v>
      </c>
      <c r="E807" s="132">
        <v>1.4816</v>
      </c>
      <c r="F807" s="134">
        <v>1</v>
      </c>
      <c r="G807" s="134">
        <v>1</v>
      </c>
      <c r="H807" s="171">
        <f t="shared" si="48"/>
        <v>1.4816</v>
      </c>
      <c r="I807" s="174">
        <f t="shared" si="49"/>
        <v>1.4816</v>
      </c>
      <c r="J807" s="173">
        <f t="shared" si="50"/>
        <v>9220</v>
      </c>
      <c r="K807" s="175">
        <f t="shared" si="51"/>
        <v>9220</v>
      </c>
      <c r="L807" s="134">
        <v>8.5</v>
      </c>
      <c r="M807" s="132" t="s">
        <v>4</v>
      </c>
      <c r="N807" s="132" t="s">
        <v>3</v>
      </c>
      <c r="O807" s="132" t="s">
        <v>1392</v>
      </c>
    </row>
    <row r="808" spans="1:15" s="131" customFormat="1" ht="27" x14ac:dyDescent="0.25">
      <c r="A808" s="132"/>
      <c r="B808" s="132" t="s">
        <v>468</v>
      </c>
      <c r="C808" s="133">
        <v>510</v>
      </c>
      <c r="D808" s="132" t="s">
        <v>1622</v>
      </c>
      <c r="E808" s="132">
        <v>1.1621999999999999</v>
      </c>
      <c r="F808" s="134">
        <v>1</v>
      </c>
      <c r="G808" s="134">
        <v>1</v>
      </c>
      <c r="H808" s="171">
        <f t="shared" si="48"/>
        <v>1.1621999999999999</v>
      </c>
      <c r="I808" s="174">
        <f t="shared" si="49"/>
        <v>1.1621999999999999</v>
      </c>
      <c r="J808" s="173">
        <f t="shared" si="50"/>
        <v>7232.37</v>
      </c>
      <c r="K808" s="175">
        <f t="shared" si="51"/>
        <v>7232.37</v>
      </c>
      <c r="L808" s="134">
        <v>2.67</v>
      </c>
      <c r="M808" s="132" t="s">
        <v>4</v>
      </c>
      <c r="N808" s="132" t="s">
        <v>3</v>
      </c>
      <c r="O808" s="132" t="s">
        <v>1392</v>
      </c>
    </row>
    <row r="809" spans="1:15" s="131" customFormat="1" ht="27" x14ac:dyDescent="0.25">
      <c r="A809" s="132"/>
      <c r="B809" s="132" t="s">
        <v>467</v>
      </c>
      <c r="C809" s="133">
        <v>510</v>
      </c>
      <c r="D809" s="132" t="s">
        <v>1622</v>
      </c>
      <c r="E809" s="132">
        <v>1.429</v>
      </c>
      <c r="F809" s="134">
        <v>1</v>
      </c>
      <c r="G809" s="134">
        <v>1</v>
      </c>
      <c r="H809" s="171">
        <f t="shared" si="48"/>
        <v>1.429</v>
      </c>
      <c r="I809" s="174">
        <f t="shared" si="49"/>
        <v>1.429</v>
      </c>
      <c r="J809" s="173">
        <f t="shared" si="50"/>
        <v>8892.67</v>
      </c>
      <c r="K809" s="175">
        <f t="shared" si="51"/>
        <v>8892.67</v>
      </c>
      <c r="L809" s="134">
        <v>4.01</v>
      </c>
      <c r="M809" s="132" t="s">
        <v>4</v>
      </c>
      <c r="N809" s="132" t="s">
        <v>3</v>
      </c>
      <c r="O809" s="132" t="s">
        <v>1392</v>
      </c>
    </row>
    <row r="810" spans="1:15" s="131" customFormat="1" ht="27" x14ac:dyDescent="0.25">
      <c r="A810" s="132"/>
      <c r="B810" s="132" t="s">
        <v>466</v>
      </c>
      <c r="C810" s="133">
        <v>510</v>
      </c>
      <c r="D810" s="132" t="s">
        <v>1622</v>
      </c>
      <c r="E810" s="132">
        <v>2.5703</v>
      </c>
      <c r="F810" s="134">
        <v>1</v>
      </c>
      <c r="G810" s="134">
        <v>1</v>
      </c>
      <c r="H810" s="171">
        <f t="shared" si="48"/>
        <v>2.5703</v>
      </c>
      <c r="I810" s="174">
        <f t="shared" si="49"/>
        <v>2.5703</v>
      </c>
      <c r="J810" s="173">
        <f t="shared" si="50"/>
        <v>15994.98</v>
      </c>
      <c r="K810" s="175">
        <f t="shared" si="51"/>
        <v>15994.98</v>
      </c>
      <c r="L810" s="134">
        <v>8.68</v>
      </c>
      <c r="M810" s="132" t="s">
        <v>4</v>
      </c>
      <c r="N810" s="132" t="s">
        <v>3</v>
      </c>
      <c r="O810" s="132" t="s">
        <v>1392</v>
      </c>
    </row>
    <row r="811" spans="1:15" s="131" customFormat="1" ht="27" x14ac:dyDescent="0.25">
      <c r="A811" s="132"/>
      <c r="B811" s="132" t="s">
        <v>465</v>
      </c>
      <c r="C811" s="133">
        <v>510</v>
      </c>
      <c r="D811" s="132" t="s">
        <v>1622</v>
      </c>
      <c r="E811" s="132">
        <v>6.3525</v>
      </c>
      <c r="F811" s="134">
        <v>1</v>
      </c>
      <c r="G811" s="134">
        <v>1</v>
      </c>
      <c r="H811" s="171">
        <f t="shared" si="48"/>
        <v>6.3525</v>
      </c>
      <c r="I811" s="174">
        <f t="shared" si="49"/>
        <v>6.3525</v>
      </c>
      <c r="J811" s="173">
        <f t="shared" si="50"/>
        <v>39531.61</v>
      </c>
      <c r="K811" s="175">
        <f t="shared" si="51"/>
        <v>39531.61</v>
      </c>
      <c r="L811" s="134">
        <v>18.149999999999999</v>
      </c>
      <c r="M811" s="132" t="s">
        <v>4</v>
      </c>
      <c r="N811" s="132" t="s">
        <v>3</v>
      </c>
      <c r="O811" s="132" t="s">
        <v>1392</v>
      </c>
    </row>
    <row r="812" spans="1:15" s="131" customFormat="1" ht="27" x14ac:dyDescent="0.25">
      <c r="A812" s="132"/>
      <c r="B812" s="132" t="s">
        <v>464</v>
      </c>
      <c r="C812" s="133">
        <v>511</v>
      </c>
      <c r="D812" s="132" t="s">
        <v>1623</v>
      </c>
      <c r="E812" s="132">
        <v>1.1521999999999999</v>
      </c>
      <c r="F812" s="134">
        <v>1</v>
      </c>
      <c r="G812" s="134">
        <v>1</v>
      </c>
      <c r="H812" s="171">
        <f t="shared" si="48"/>
        <v>1.1521999999999999</v>
      </c>
      <c r="I812" s="174">
        <f t="shared" si="49"/>
        <v>1.1521999999999999</v>
      </c>
      <c r="J812" s="173">
        <f t="shared" si="50"/>
        <v>7170.14</v>
      </c>
      <c r="K812" s="175">
        <f t="shared" si="51"/>
        <v>7170.14</v>
      </c>
      <c r="L812" s="134">
        <v>3.42</v>
      </c>
      <c r="M812" s="132" t="s">
        <v>4</v>
      </c>
      <c r="N812" s="132" t="s">
        <v>3</v>
      </c>
      <c r="O812" s="132" t="s">
        <v>1392</v>
      </c>
    </row>
    <row r="813" spans="1:15" s="131" customFormat="1" ht="27" x14ac:dyDescent="0.25">
      <c r="A813" s="132"/>
      <c r="B813" s="132" t="s">
        <v>463</v>
      </c>
      <c r="C813" s="133">
        <v>511</v>
      </c>
      <c r="D813" s="132" t="s">
        <v>1623</v>
      </c>
      <c r="E813" s="132">
        <v>1.4649000000000001</v>
      </c>
      <c r="F813" s="134">
        <v>1</v>
      </c>
      <c r="G813" s="134">
        <v>1</v>
      </c>
      <c r="H813" s="171">
        <f t="shared" si="48"/>
        <v>1.4649000000000001</v>
      </c>
      <c r="I813" s="174">
        <f t="shared" si="49"/>
        <v>1.4649000000000001</v>
      </c>
      <c r="J813" s="173">
        <f t="shared" si="50"/>
        <v>9116.07</v>
      </c>
      <c r="K813" s="175">
        <f t="shared" si="51"/>
        <v>9116.07</v>
      </c>
      <c r="L813" s="134">
        <v>4.99</v>
      </c>
      <c r="M813" s="132" t="s">
        <v>4</v>
      </c>
      <c r="N813" s="132" t="s">
        <v>3</v>
      </c>
      <c r="O813" s="132" t="s">
        <v>1392</v>
      </c>
    </row>
    <row r="814" spans="1:15" s="131" customFormat="1" ht="27" x14ac:dyDescent="0.25">
      <c r="A814" s="132"/>
      <c r="B814" s="132" t="s">
        <v>462</v>
      </c>
      <c r="C814" s="133">
        <v>511</v>
      </c>
      <c r="D814" s="132" t="s">
        <v>1623</v>
      </c>
      <c r="E814" s="132">
        <v>2.3938999999999999</v>
      </c>
      <c r="F814" s="134">
        <v>1</v>
      </c>
      <c r="G814" s="134">
        <v>1</v>
      </c>
      <c r="H814" s="171">
        <f t="shared" si="48"/>
        <v>2.3938999999999999</v>
      </c>
      <c r="I814" s="174">
        <f t="shared" si="49"/>
        <v>2.3938999999999999</v>
      </c>
      <c r="J814" s="173">
        <f t="shared" si="50"/>
        <v>14897.24</v>
      </c>
      <c r="K814" s="175">
        <f t="shared" si="51"/>
        <v>14897.24</v>
      </c>
      <c r="L814" s="134">
        <v>8.74</v>
      </c>
      <c r="M814" s="132" t="s">
        <v>4</v>
      </c>
      <c r="N814" s="132" t="s">
        <v>3</v>
      </c>
      <c r="O814" s="132" t="s">
        <v>1392</v>
      </c>
    </row>
    <row r="815" spans="1:15" s="131" customFormat="1" ht="27" x14ac:dyDescent="0.25">
      <c r="A815" s="132"/>
      <c r="B815" s="132" t="s">
        <v>461</v>
      </c>
      <c r="C815" s="133">
        <v>511</v>
      </c>
      <c r="D815" s="132" t="s">
        <v>1623</v>
      </c>
      <c r="E815" s="132">
        <v>4.8917000000000002</v>
      </c>
      <c r="F815" s="134">
        <v>1</v>
      </c>
      <c r="G815" s="134">
        <v>1</v>
      </c>
      <c r="H815" s="171">
        <f t="shared" si="48"/>
        <v>4.8917000000000002</v>
      </c>
      <c r="I815" s="174">
        <f t="shared" si="49"/>
        <v>4.8917000000000002</v>
      </c>
      <c r="J815" s="173">
        <f t="shared" si="50"/>
        <v>30441.05</v>
      </c>
      <c r="K815" s="175">
        <f t="shared" si="51"/>
        <v>30441.05</v>
      </c>
      <c r="L815" s="134">
        <v>17.62</v>
      </c>
      <c r="M815" s="132" t="s">
        <v>4</v>
      </c>
      <c r="N815" s="132" t="s">
        <v>3</v>
      </c>
      <c r="O815" s="132" t="s">
        <v>1392</v>
      </c>
    </row>
    <row r="816" spans="1:15" s="131" customFormat="1" ht="27" x14ac:dyDescent="0.25">
      <c r="A816" s="132"/>
      <c r="B816" s="132" t="s">
        <v>460</v>
      </c>
      <c r="C816" s="133">
        <v>512</v>
      </c>
      <c r="D816" s="132" t="s">
        <v>1624</v>
      </c>
      <c r="E816" s="132">
        <v>1.0198</v>
      </c>
      <c r="F816" s="134">
        <v>1</v>
      </c>
      <c r="G816" s="134">
        <v>1</v>
      </c>
      <c r="H816" s="171">
        <f t="shared" si="48"/>
        <v>1.0198</v>
      </c>
      <c r="I816" s="174">
        <f t="shared" si="49"/>
        <v>1.0198</v>
      </c>
      <c r="J816" s="173">
        <f t="shared" si="50"/>
        <v>6346.22</v>
      </c>
      <c r="K816" s="175">
        <f t="shared" si="51"/>
        <v>6346.22</v>
      </c>
      <c r="L816" s="134">
        <v>2.48</v>
      </c>
      <c r="M816" s="132" t="s">
        <v>4</v>
      </c>
      <c r="N816" s="132" t="s">
        <v>3</v>
      </c>
      <c r="O816" s="132" t="s">
        <v>1392</v>
      </c>
    </row>
    <row r="817" spans="1:15" s="131" customFormat="1" ht="27" x14ac:dyDescent="0.25">
      <c r="A817" s="132"/>
      <c r="B817" s="132" t="s">
        <v>459</v>
      </c>
      <c r="C817" s="133">
        <v>512</v>
      </c>
      <c r="D817" s="132" t="s">
        <v>1624</v>
      </c>
      <c r="E817" s="132">
        <v>1.1731</v>
      </c>
      <c r="F817" s="134">
        <v>1</v>
      </c>
      <c r="G817" s="134">
        <v>1</v>
      </c>
      <c r="H817" s="171">
        <f t="shared" si="48"/>
        <v>1.1731</v>
      </c>
      <c r="I817" s="174">
        <f t="shared" si="49"/>
        <v>1.1731</v>
      </c>
      <c r="J817" s="173">
        <f t="shared" si="50"/>
        <v>7300.2</v>
      </c>
      <c r="K817" s="175">
        <f t="shared" si="51"/>
        <v>7300.2</v>
      </c>
      <c r="L817" s="134">
        <v>3.46</v>
      </c>
      <c r="M817" s="132" t="s">
        <v>4</v>
      </c>
      <c r="N817" s="132" t="s">
        <v>3</v>
      </c>
      <c r="O817" s="132" t="s">
        <v>1392</v>
      </c>
    </row>
    <row r="818" spans="1:15" s="131" customFormat="1" ht="27" x14ac:dyDescent="0.25">
      <c r="A818" s="132"/>
      <c r="B818" s="132" t="s">
        <v>458</v>
      </c>
      <c r="C818" s="133">
        <v>512</v>
      </c>
      <c r="D818" s="132" t="s">
        <v>1624</v>
      </c>
      <c r="E818" s="132">
        <v>1.9245000000000001</v>
      </c>
      <c r="F818" s="134">
        <v>1</v>
      </c>
      <c r="G818" s="134">
        <v>1</v>
      </c>
      <c r="H818" s="171">
        <f t="shared" si="48"/>
        <v>1.9245000000000001</v>
      </c>
      <c r="I818" s="174">
        <f t="shared" si="49"/>
        <v>1.9245000000000001</v>
      </c>
      <c r="J818" s="173">
        <f t="shared" si="50"/>
        <v>11976.16</v>
      </c>
      <c r="K818" s="175">
        <f t="shared" si="51"/>
        <v>11976.16</v>
      </c>
      <c r="L818" s="134">
        <v>6.97</v>
      </c>
      <c r="M818" s="132" t="s">
        <v>4</v>
      </c>
      <c r="N818" s="132" t="s">
        <v>3</v>
      </c>
      <c r="O818" s="132" t="s">
        <v>1392</v>
      </c>
    </row>
    <row r="819" spans="1:15" s="131" customFormat="1" ht="27" x14ac:dyDescent="0.25">
      <c r="A819" s="132"/>
      <c r="B819" s="132" t="s">
        <v>457</v>
      </c>
      <c r="C819" s="133">
        <v>512</v>
      </c>
      <c r="D819" s="132" t="s">
        <v>1624</v>
      </c>
      <c r="E819" s="132">
        <v>4.1623999999999999</v>
      </c>
      <c r="F819" s="134">
        <v>1</v>
      </c>
      <c r="G819" s="134">
        <v>1</v>
      </c>
      <c r="H819" s="171">
        <f t="shared" si="48"/>
        <v>4.1623999999999999</v>
      </c>
      <c r="I819" s="174">
        <f t="shared" si="49"/>
        <v>4.1623999999999999</v>
      </c>
      <c r="J819" s="173">
        <f t="shared" si="50"/>
        <v>25902.62</v>
      </c>
      <c r="K819" s="175">
        <f t="shared" si="51"/>
        <v>25902.62</v>
      </c>
      <c r="L819" s="134">
        <v>15.26</v>
      </c>
      <c r="M819" s="132" t="s">
        <v>4</v>
      </c>
      <c r="N819" s="132" t="s">
        <v>3</v>
      </c>
      <c r="O819" s="132" t="s">
        <v>1392</v>
      </c>
    </row>
    <row r="820" spans="1:15" s="131" customFormat="1" ht="27" x14ac:dyDescent="0.25">
      <c r="A820" s="132"/>
      <c r="B820" s="132" t="s">
        <v>456</v>
      </c>
      <c r="C820" s="133">
        <v>513</v>
      </c>
      <c r="D820" s="132" t="s">
        <v>1625</v>
      </c>
      <c r="E820" s="132">
        <v>0.71699999999999997</v>
      </c>
      <c r="F820" s="134">
        <v>1</v>
      </c>
      <c r="G820" s="134">
        <v>1</v>
      </c>
      <c r="H820" s="171">
        <f t="shared" si="48"/>
        <v>0.71699999999999997</v>
      </c>
      <c r="I820" s="174">
        <f t="shared" si="49"/>
        <v>0.71699999999999997</v>
      </c>
      <c r="J820" s="173">
        <f t="shared" si="50"/>
        <v>4461.8900000000003</v>
      </c>
      <c r="K820" s="175">
        <f t="shared" si="51"/>
        <v>4461.8900000000003</v>
      </c>
      <c r="L820" s="134">
        <v>1.97</v>
      </c>
      <c r="M820" s="132" t="s">
        <v>4</v>
      </c>
      <c r="N820" s="132" t="s">
        <v>3</v>
      </c>
      <c r="O820" s="132" t="s">
        <v>1392</v>
      </c>
    </row>
    <row r="821" spans="1:15" s="131" customFormat="1" ht="27" x14ac:dyDescent="0.25">
      <c r="A821" s="132"/>
      <c r="B821" s="132" t="s">
        <v>455</v>
      </c>
      <c r="C821" s="133">
        <v>513</v>
      </c>
      <c r="D821" s="132" t="s">
        <v>1625</v>
      </c>
      <c r="E821" s="132">
        <v>0.84970000000000001</v>
      </c>
      <c r="F821" s="134">
        <v>1</v>
      </c>
      <c r="G821" s="134">
        <v>1</v>
      </c>
      <c r="H821" s="171">
        <f t="shared" si="48"/>
        <v>0.84970000000000001</v>
      </c>
      <c r="I821" s="174">
        <f t="shared" si="49"/>
        <v>0.84970000000000001</v>
      </c>
      <c r="J821" s="173">
        <f t="shared" si="50"/>
        <v>5287.68</v>
      </c>
      <c r="K821" s="175">
        <f t="shared" si="51"/>
        <v>5287.68</v>
      </c>
      <c r="L821" s="134">
        <v>2.57</v>
      </c>
      <c r="M821" s="132" t="s">
        <v>4</v>
      </c>
      <c r="N821" s="132" t="s">
        <v>3</v>
      </c>
      <c r="O821" s="132" t="s">
        <v>1392</v>
      </c>
    </row>
    <row r="822" spans="1:15" s="131" customFormat="1" ht="27" x14ac:dyDescent="0.25">
      <c r="A822" s="132"/>
      <c r="B822" s="132" t="s">
        <v>454</v>
      </c>
      <c r="C822" s="133">
        <v>513</v>
      </c>
      <c r="D822" s="132" t="s">
        <v>1625</v>
      </c>
      <c r="E822" s="132">
        <v>1.421</v>
      </c>
      <c r="F822" s="134">
        <v>1</v>
      </c>
      <c r="G822" s="134">
        <v>1</v>
      </c>
      <c r="H822" s="171">
        <f t="shared" si="48"/>
        <v>1.421</v>
      </c>
      <c r="I822" s="174">
        <f t="shared" si="49"/>
        <v>1.421</v>
      </c>
      <c r="J822" s="173">
        <f t="shared" si="50"/>
        <v>8842.8799999999992</v>
      </c>
      <c r="K822" s="175">
        <f t="shared" si="51"/>
        <v>8842.8799999999992</v>
      </c>
      <c r="L822" s="134">
        <v>5.46</v>
      </c>
      <c r="M822" s="132" t="s">
        <v>4</v>
      </c>
      <c r="N822" s="132" t="s">
        <v>3</v>
      </c>
      <c r="O822" s="132" t="s">
        <v>1392</v>
      </c>
    </row>
    <row r="823" spans="1:15" s="131" customFormat="1" ht="27" x14ac:dyDescent="0.25">
      <c r="A823" s="132"/>
      <c r="B823" s="132" t="s">
        <v>453</v>
      </c>
      <c r="C823" s="133">
        <v>513</v>
      </c>
      <c r="D823" s="132" t="s">
        <v>1625</v>
      </c>
      <c r="E823" s="132">
        <v>3.4611999999999998</v>
      </c>
      <c r="F823" s="134">
        <v>1</v>
      </c>
      <c r="G823" s="134">
        <v>1</v>
      </c>
      <c r="H823" s="171">
        <f t="shared" si="48"/>
        <v>3.4611999999999998</v>
      </c>
      <c r="I823" s="174">
        <f t="shared" si="49"/>
        <v>3.4611999999999998</v>
      </c>
      <c r="J823" s="173">
        <f t="shared" si="50"/>
        <v>21539.05</v>
      </c>
      <c r="K823" s="175">
        <f t="shared" si="51"/>
        <v>21539.05</v>
      </c>
      <c r="L823" s="134">
        <v>13.7</v>
      </c>
      <c r="M823" s="132" t="s">
        <v>4</v>
      </c>
      <c r="N823" s="132" t="s">
        <v>3</v>
      </c>
      <c r="O823" s="132" t="s">
        <v>1392</v>
      </c>
    </row>
    <row r="824" spans="1:15" s="131" customFormat="1" ht="27" x14ac:dyDescent="0.25">
      <c r="A824" s="132"/>
      <c r="B824" s="132" t="s">
        <v>452</v>
      </c>
      <c r="C824" s="133">
        <v>514</v>
      </c>
      <c r="D824" s="132" t="s">
        <v>1626</v>
      </c>
      <c r="E824" s="132">
        <v>0.65010000000000001</v>
      </c>
      <c r="F824" s="134">
        <v>1</v>
      </c>
      <c r="G824" s="134">
        <v>1</v>
      </c>
      <c r="H824" s="171">
        <f t="shared" si="48"/>
        <v>0.65010000000000001</v>
      </c>
      <c r="I824" s="174">
        <f t="shared" si="49"/>
        <v>0.65010000000000001</v>
      </c>
      <c r="J824" s="173">
        <f t="shared" si="50"/>
        <v>4045.57</v>
      </c>
      <c r="K824" s="175">
        <f t="shared" si="51"/>
        <v>4045.57</v>
      </c>
      <c r="L824" s="134">
        <v>1.42</v>
      </c>
      <c r="M824" s="132" t="s">
        <v>4</v>
      </c>
      <c r="N824" s="132" t="s">
        <v>3</v>
      </c>
      <c r="O824" s="132" t="s">
        <v>1392</v>
      </c>
    </row>
    <row r="825" spans="1:15" s="131" customFormat="1" ht="27" x14ac:dyDescent="0.25">
      <c r="A825" s="132"/>
      <c r="B825" s="132" t="s">
        <v>451</v>
      </c>
      <c r="C825" s="133">
        <v>514</v>
      </c>
      <c r="D825" s="132" t="s">
        <v>1626</v>
      </c>
      <c r="E825" s="132">
        <v>0.86129999999999995</v>
      </c>
      <c r="F825" s="134">
        <v>1</v>
      </c>
      <c r="G825" s="134">
        <v>1</v>
      </c>
      <c r="H825" s="171">
        <f t="shared" si="48"/>
        <v>0.86129999999999995</v>
      </c>
      <c r="I825" s="174">
        <f t="shared" si="49"/>
        <v>0.86129999999999995</v>
      </c>
      <c r="J825" s="173">
        <f t="shared" si="50"/>
        <v>5359.87</v>
      </c>
      <c r="K825" s="175">
        <f t="shared" si="51"/>
        <v>5359.87</v>
      </c>
      <c r="L825" s="134">
        <v>1.79</v>
      </c>
      <c r="M825" s="132" t="s">
        <v>4</v>
      </c>
      <c r="N825" s="132" t="s">
        <v>3</v>
      </c>
      <c r="O825" s="132" t="s">
        <v>1392</v>
      </c>
    </row>
    <row r="826" spans="1:15" s="131" customFormat="1" ht="27" x14ac:dyDescent="0.25">
      <c r="A826" s="132"/>
      <c r="B826" s="132" t="s">
        <v>450</v>
      </c>
      <c r="C826" s="133">
        <v>514</v>
      </c>
      <c r="D826" s="132" t="s">
        <v>1626</v>
      </c>
      <c r="E826" s="132">
        <v>1.1869000000000001</v>
      </c>
      <c r="F826" s="134">
        <v>1</v>
      </c>
      <c r="G826" s="134">
        <v>1</v>
      </c>
      <c r="H826" s="171">
        <f t="shared" si="48"/>
        <v>1.1869000000000001</v>
      </c>
      <c r="I826" s="174">
        <f t="shared" si="49"/>
        <v>1.1869000000000001</v>
      </c>
      <c r="J826" s="173">
        <f t="shared" si="50"/>
        <v>7386.08</v>
      </c>
      <c r="K826" s="175">
        <f t="shared" si="51"/>
        <v>7386.08</v>
      </c>
      <c r="L826" s="134">
        <v>3.98</v>
      </c>
      <c r="M826" s="132" t="s">
        <v>4</v>
      </c>
      <c r="N826" s="132" t="s">
        <v>3</v>
      </c>
      <c r="O826" s="132" t="s">
        <v>1392</v>
      </c>
    </row>
    <row r="827" spans="1:15" s="131" customFormat="1" ht="27" x14ac:dyDescent="0.25">
      <c r="A827" s="132"/>
      <c r="B827" s="132" t="s">
        <v>449</v>
      </c>
      <c r="C827" s="133">
        <v>514</v>
      </c>
      <c r="D827" s="132" t="s">
        <v>1626</v>
      </c>
      <c r="E827" s="132">
        <v>3.3090999999999999</v>
      </c>
      <c r="F827" s="134">
        <v>1</v>
      </c>
      <c r="G827" s="134">
        <v>1</v>
      </c>
      <c r="H827" s="171">
        <f t="shared" si="48"/>
        <v>3.3090999999999999</v>
      </c>
      <c r="I827" s="174">
        <f t="shared" si="49"/>
        <v>3.3090999999999999</v>
      </c>
      <c r="J827" s="173">
        <f t="shared" si="50"/>
        <v>20592.53</v>
      </c>
      <c r="K827" s="175">
        <f t="shared" si="51"/>
        <v>20592.53</v>
      </c>
      <c r="L827" s="134">
        <v>12.05</v>
      </c>
      <c r="M827" s="132" t="s">
        <v>4</v>
      </c>
      <c r="N827" s="132" t="s">
        <v>3</v>
      </c>
      <c r="O827" s="132" t="s">
        <v>1392</v>
      </c>
    </row>
    <row r="828" spans="1:15" s="131" customFormat="1" ht="27" x14ac:dyDescent="0.25">
      <c r="A828" s="132"/>
      <c r="B828" s="132" t="s">
        <v>448</v>
      </c>
      <c r="C828" s="133">
        <v>517</v>
      </c>
      <c r="D828" s="132" t="s">
        <v>1627</v>
      </c>
      <c r="E828" s="132">
        <v>0.61709999999999998</v>
      </c>
      <c r="F828" s="134">
        <v>1</v>
      </c>
      <c r="G828" s="134">
        <v>1</v>
      </c>
      <c r="H828" s="171">
        <f t="shared" si="48"/>
        <v>0.61709999999999998</v>
      </c>
      <c r="I828" s="174">
        <f t="shared" si="49"/>
        <v>0.61709999999999998</v>
      </c>
      <c r="J828" s="173">
        <f t="shared" si="50"/>
        <v>3840.21</v>
      </c>
      <c r="K828" s="175">
        <f t="shared" si="51"/>
        <v>3840.21</v>
      </c>
      <c r="L828" s="134">
        <v>1.82</v>
      </c>
      <c r="M828" s="132" t="s">
        <v>4</v>
      </c>
      <c r="N828" s="132" t="s">
        <v>3</v>
      </c>
      <c r="O828" s="132" t="s">
        <v>1392</v>
      </c>
    </row>
    <row r="829" spans="1:15" s="131" customFormat="1" ht="27" x14ac:dyDescent="0.25">
      <c r="A829" s="132"/>
      <c r="B829" s="132" t="s">
        <v>447</v>
      </c>
      <c r="C829" s="133">
        <v>517</v>
      </c>
      <c r="D829" s="132" t="s">
        <v>1627</v>
      </c>
      <c r="E829" s="132">
        <v>0.77049999999999996</v>
      </c>
      <c r="F829" s="134">
        <v>1</v>
      </c>
      <c r="G829" s="134">
        <v>1</v>
      </c>
      <c r="H829" s="171">
        <f t="shared" si="48"/>
        <v>0.77049999999999996</v>
      </c>
      <c r="I829" s="174">
        <f t="shared" si="49"/>
        <v>0.77049999999999996</v>
      </c>
      <c r="J829" s="173">
        <f t="shared" si="50"/>
        <v>4794.82</v>
      </c>
      <c r="K829" s="175">
        <f t="shared" si="51"/>
        <v>4794.82</v>
      </c>
      <c r="L829" s="134">
        <v>2.92</v>
      </c>
      <c r="M829" s="132" t="s">
        <v>4</v>
      </c>
      <c r="N829" s="132" t="s">
        <v>3</v>
      </c>
      <c r="O829" s="132" t="s">
        <v>1392</v>
      </c>
    </row>
    <row r="830" spans="1:15" s="131" customFormat="1" ht="27" x14ac:dyDescent="0.25">
      <c r="A830" s="132"/>
      <c r="B830" s="132" t="s">
        <v>446</v>
      </c>
      <c r="C830" s="133">
        <v>517</v>
      </c>
      <c r="D830" s="132" t="s">
        <v>1627</v>
      </c>
      <c r="E830" s="132">
        <v>1.3286</v>
      </c>
      <c r="F830" s="134">
        <v>1</v>
      </c>
      <c r="G830" s="134">
        <v>1</v>
      </c>
      <c r="H830" s="171">
        <f t="shared" si="48"/>
        <v>1.3286</v>
      </c>
      <c r="I830" s="174">
        <f t="shared" si="49"/>
        <v>1.3286</v>
      </c>
      <c r="J830" s="173">
        <f t="shared" si="50"/>
        <v>8267.8799999999992</v>
      </c>
      <c r="K830" s="175">
        <f t="shared" si="51"/>
        <v>8267.8799999999992</v>
      </c>
      <c r="L830" s="134">
        <v>6.19</v>
      </c>
      <c r="M830" s="132" t="s">
        <v>4</v>
      </c>
      <c r="N830" s="132" t="s">
        <v>3</v>
      </c>
      <c r="O830" s="132" t="s">
        <v>1392</v>
      </c>
    </row>
    <row r="831" spans="1:15" s="131" customFormat="1" ht="27" x14ac:dyDescent="0.25">
      <c r="A831" s="132"/>
      <c r="B831" s="132" t="s">
        <v>445</v>
      </c>
      <c r="C831" s="133">
        <v>517</v>
      </c>
      <c r="D831" s="132" t="s">
        <v>1627</v>
      </c>
      <c r="E831" s="132">
        <v>2.8578000000000001</v>
      </c>
      <c r="F831" s="134">
        <v>1</v>
      </c>
      <c r="G831" s="134">
        <v>1</v>
      </c>
      <c r="H831" s="171">
        <f t="shared" si="48"/>
        <v>2.8578000000000001</v>
      </c>
      <c r="I831" s="174">
        <f t="shared" si="49"/>
        <v>2.8578000000000001</v>
      </c>
      <c r="J831" s="173">
        <f t="shared" si="50"/>
        <v>17784.09</v>
      </c>
      <c r="K831" s="175">
        <f t="shared" si="51"/>
        <v>17784.09</v>
      </c>
      <c r="L831" s="134">
        <v>10.56</v>
      </c>
      <c r="M831" s="132" t="s">
        <v>4</v>
      </c>
      <c r="N831" s="132" t="s">
        <v>3</v>
      </c>
      <c r="O831" s="132" t="s">
        <v>1392</v>
      </c>
    </row>
    <row r="832" spans="1:15" s="131" customFormat="1" ht="27" x14ac:dyDescent="0.25">
      <c r="A832" s="132"/>
      <c r="B832" s="132" t="s">
        <v>444</v>
      </c>
      <c r="C832" s="133">
        <v>518</v>
      </c>
      <c r="D832" s="132" t="s">
        <v>1628</v>
      </c>
      <c r="E832" s="132">
        <v>0.74119999999999997</v>
      </c>
      <c r="F832" s="134">
        <v>1</v>
      </c>
      <c r="G832" s="134">
        <v>1</v>
      </c>
      <c r="H832" s="171">
        <f t="shared" si="48"/>
        <v>0.74119999999999997</v>
      </c>
      <c r="I832" s="174">
        <f t="shared" si="49"/>
        <v>0.74119999999999997</v>
      </c>
      <c r="J832" s="173">
        <f t="shared" si="50"/>
        <v>4612.49</v>
      </c>
      <c r="K832" s="175">
        <f t="shared" si="51"/>
        <v>4612.49</v>
      </c>
      <c r="L832" s="134">
        <v>2.2000000000000002</v>
      </c>
      <c r="M832" s="132" t="s">
        <v>4</v>
      </c>
      <c r="N832" s="132" t="s">
        <v>3</v>
      </c>
      <c r="O832" s="132" t="s">
        <v>1392</v>
      </c>
    </row>
    <row r="833" spans="1:15" s="131" customFormat="1" ht="27" x14ac:dyDescent="0.25">
      <c r="A833" s="132"/>
      <c r="B833" s="132" t="s">
        <v>443</v>
      </c>
      <c r="C833" s="133">
        <v>518</v>
      </c>
      <c r="D833" s="132" t="s">
        <v>1628</v>
      </c>
      <c r="E833" s="132">
        <v>0.93810000000000004</v>
      </c>
      <c r="F833" s="134">
        <v>1</v>
      </c>
      <c r="G833" s="134">
        <v>1</v>
      </c>
      <c r="H833" s="171">
        <f t="shared" si="48"/>
        <v>0.93810000000000004</v>
      </c>
      <c r="I833" s="174">
        <f t="shared" si="49"/>
        <v>0.93810000000000004</v>
      </c>
      <c r="J833" s="173">
        <f t="shared" si="50"/>
        <v>5837.8</v>
      </c>
      <c r="K833" s="175">
        <f t="shared" si="51"/>
        <v>5837.8</v>
      </c>
      <c r="L833" s="134">
        <v>3.81</v>
      </c>
      <c r="M833" s="132" t="s">
        <v>4</v>
      </c>
      <c r="N833" s="132" t="s">
        <v>3</v>
      </c>
      <c r="O833" s="132" t="s">
        <v>1392</v>
      </c>
    </row>
    <row r="834" spans="1:15" s="131" customFormat="1" ht="27" x14ac:dyDescent="0.25">
      <c r="A834" s="132"/>
      <c r="B834" s="132" t="s">
        <v>442</v>
      </c>
      <c r="C834" s="133">
        <v>518</v>
      </c>
      <c r="D834" s="132" t="s">
        <v>1628</v>
      </c>
      <c r="E834" s="132">
        <v>1.6862999999999999</v>
      </c>
      <c r="F834" s="134">
        <v>1</v>
      </c>
      <c r="G834" s="134">
        <v>1</v>
      </c>
      <c r="H834" s="171">
        <f t="shared" si="48"/>
        <v>1.6862999999999999</v>
      </c>
      <c r="I834" s="174">
        <f t="shared" si="49"/>
        <v>1.6862999999999999</v>
      </c>
      <c r="J834" s="173">
        <f t="shared" si="50"/>
        <v>10493.84</v>
      </c>
      <c r="K834" s="175">
        <f t="shared" si="51"/>
        <v>10493.84</v>
      </c>
      <c r="L834" s="134">
        <v>7.72</v>
      </c>
      <c r="M834" s="132" t="s">
        <v>4</v>
      </c>
      <c r="N834" s="132" t="s">
        <v>3</v>
      </c>
      <c r="O834" s="132" t="s">
        <v>1392</v>
      </c>
    </row>
    <row r="835" spans="1:15" s="131" customFormat="1" ht="27" x14ac:dyDescent="0.25">
      <c r="A835" s="132"/>
      <c r="B835" s="132" t="s">
        <v>441</v>
      </c>
      <c r="C835" s="133">
        <v>518</v>
      </c>
      <c r="D835" s="132" t="s">
        <v>1628</v>
      </c>
      <c r="E835" s="132">
        <v>3.8601000000000001</v>
      </c>
      <c r="F835" s="134">
        <v>1</v>
      </c>
      <c r="G835" s="134">
        <v>1</v>
      </c>
      <c r="H835" s="171">
        <f t="shared" si="48"/>
        <v>3.8601000000000001</v>
      </c>
      <c r="I835" s="174">
        <f t="shared" si="49"/>
        <v>3.8601000000000001</v>
      </c>
      <c r="J835" s="173">
        <f t="shared" si="50"/>
        <v>24021.4</v>
      </c>
      <c r="K835" s="175">
        <f t="shared" si="51"/>
        <v>24021.4</v>
      </c>
      <c r="L835" s="134">
        <v>16.829999999999998</v>
      </c>
      <c r="M835" s="132" t="s">
        <v>4</v>
      </c>
      <c r="N835" s="132" t="s">
        <v>3</v>
      </c>
      <c r="O835" s="132" t="s">
        <v>1392</v>
      </c>
    </row>
    <row r="836" spans="1:15" s="131" customFormat="1" ht="27" x14ac:dyDescent="0.25">
      <c r="A836" s="132"/>
      <c r="B836" s="132" t="s">
        <v>440</v>
      </c>
      <c r="C836" s="133">
        <v>519</v>
      </c>
      <c r="D836" s="132" t="s">
        <v>1629</v>
      </c>
      <c r="E836" s="132">
        <v>0.75660000000000005</v>
      </c>
      <c r="F836" s="134">
        <v>1</v>
      </c>
      <c r="G836" s="134">
        <v>1</v>
      </c>
      <c r="H836" s="171">
        <f t="shared" si="48"/>
        <v>0.75660000000000005</v>
      </c>
      <c r="I836" s="174">
        <f t="shared" si="49"/>
        <v>0.75660000000000005</v>
      </c>
      <c r="J836" s="173">
        <f t="shared" si="50"/>
        <v>4708.32</v>
      </c>
      <c r="K836" s="175">
        <f t="shared" si="51"/>
        <v>4708.32</v>
      </c>
      <c r="L836" s="134">
        <v>2.16</v>
      </c>
      <c r="M836" s="132" t="s">
        <v>4</v>
      </c>
      <c r="N836" s="132" t="s">
        <v>3</v>
      </c>
      <c r="O836" s="132" t="s">
        <v>1392</v>
      </c>
    </row>
    <row r="837" spans="1:15" s="131" customFormat="1" ht="27" x14ac:dyDescent="0.25">
      <c r="A837" s="132"/>
      <c r="B837" s="132" t="s">
        <v>439</v>
      </c>
      <c r="C837" s="133">
        <v>519</v>
      </c>
      <c r="D837" s="132" t="s">
        <v>1629</v>
      </c>
      <c r="E837" s="132">
        <v>0.86699999999999999</v>
      </c>
      <c r="F837" s="134">
        <v>1</v>
      </c>
      <c r="G837" s="134">
        <v>1</v>
      </c>
      <c r="H837" s="171">
        <f t="shared" si="48"/>
        <v>0.86699999999999999</v>
      </c>
      <c r="I837" s="174">
        <f t="shared" si="49"/>
        <v>0.86699999999999999</v>
      </c>
      <c r="J837" s="173">
        <f t="shared" si="50"/>
        <v>5395.34</v>
      </c>
      <c r="K837" s="175">
        <f t="shared" si="51"/>
        <v>5395.34</v>
      </c>
      <c r="L837" s="134">
        <v>2.77</v>
      </c>
      <c r="M837" s="132" t="s">
        <v>4</v>
      </c>
      <c r="N837" s="132" t="s">
        <v>3</v>
      </c>
      <c r="O837" s="132" t="s">
        <v>1392</v>
      </c>
    </row>
    <row r="838" spans="1:15" s="131" customFormat="1" ht="27" x14ac:dyDescent="0.25">
      <c r="A838" s="132"/>
      <c r="B838" s="132" t="s">
        <v>438</v>
      </c>
      <c r="C838" s="133">
        <v>519</v>
      </c>
      <c r="D838" s="132" t="s">
        <v>1629</v>
      </c>
      <c r="E838" s="132">
        <v>1.4974000000000001</v>
      </c>
      <c r="F838" s="134">
        <v>1</v>
      </c>
      <c r="G838" s="134">
        <v>1</v>
      </c>
      <c r="H838" s="171">
        <f t="shared" si="48"/>
        <v>1.4974000000000001</v>
      </c>
      <c r="I838" s="174">
        <f t="shared" si="49"/>
        <v>1.4974000000000001</v>
      </c>
      <c r="J838" s="173">
        <f t="shared" si="50"/>
        <v>9318.32</v>
      </c>
      <c r="K838" s="175">
        <f t="shared" si="51"/>
        <v>9318.32</v>
      </c>
      <c r="L838" s="134">
        <v>5.48</v>
      </c>
      <c r="M838" s="132" t="s">
        <v>4</v>
      </c>
      <c r="N838" s="132" t="s">
        <v>3</v>
      </c>
      <c r="O838" s="132" t="s">
        <v>1392</v>
      </c>
    </row>
    <row r="839" spans="1:15" s="131" customFormat="1" ht="27" x14ac:dyDescent="0.25">
      <c r="A839" s="132"/>
      <c r="B839" s="132" t="s">
        <v>437</v>
      </c>
      <c r="C839" s="133">
        <v>519</v>
      </c>
      <c r="D839" s="132" t="s">
        <v>1629</v>
      </c>
      <c r="E839" s="132">
        <v>3.4256000000000002</v>
      </c>
      <c r="F839" s="134">
        <v>1</v>
      </c>
      <c r="G839" s="134">
        <v>1</v>
      </c>
      <c r="H839" s="171">
        <f t="shared" si="48"/>
        <v>3.4256000000000002</v>
      </c>
      <c r="I839" s="174">
        <f t="shared" si="49"/>
        <v>3.4256000000000002</v>
      </c>
      <c r="J839" s="173">
        <f t="shared" si="50"/>
        <v>21317.51</v>
      </c>
      <c r="K839" s="175">
        <f t="shared" si="51"/>
        <v>21317.51</v>
      </c>
      <c r="L839" s="134">
        <v>13.57</v>
      </c>
      <c r="M839" s="132" t="s">
        <v>4</v>
      </c>
      <c r="N839" s="132" t="s">
        <v>3</v>
      </c>
      <c r="O839" s="132" t="s">
        <v>1392</v>
      </c>
    </row>
    <row r="840" spans="1:15" s="131" customFormat="1" x14ac:dyDescent="0.25">
      <c r="A840" s="132"/>
      <c r="B840" s="132" t="s">
        <v>436</v>
      </c>
      <c r="C840" s="133">
        <v>530</v>
      </c>
      <c r="D840" s="132" t="s">
        <v>1630</v>
      </c>
      <c r="E840" s="132">
        <v>0.50160000000000005</v>
      </c>
      <c r="F840" s="134">
        <v>1</v>
      </c>
      <c r="G840" s="134">
        <v>1</v>
      </c>
      <c r="H840" s="171">
        <f t="shared" si="48"/>
        <v>0.50160000000000005</v>
      </c>
      <c r="I840" s="174">
        <f t="shared" si="49"/>
        <v>0.50160000000000005</v>
      </c>
      <c r="J840" s="173">
        <f t="shared" si="50"/>
        <v>3121.46</v>
      </c>
      <c r="K840" s="175">
        <f t="shared" si="51"/>
        <v>3121.46</v>
      </c>
      <c r="L840" s="134">
        <v>2.86</v>
      </c>
      <c r="M840" s="132" t="s">
        <v>4</v>
      </c>
      <c r="N840" s="132" t="s">
        <v>3</v>
      </c>
      <c r="O840" s="132" t="s">
        <v>1392</v>
      </c>
    </row>
    <row r="841" spans="1:15" s="131" customFormat="1" x14ac:dyDescent="0.25">
      <c r="A841" s="132"/>
      <c r="B841" s="132" t="s">
        <v>435</v>
      </c>
      <c r="C841" s="133">
        <v>530</v>
      </c>
      <c r="D841" s="132" t="s">
        <v>1630</v>
      </c>
      <c r="E841" s="132">
        <v>0.67249999999999999</v>
      </c>
      <c r="F841" s="134">
        <v>1</v>
      </c>
      <c r="G841" s="134">
        <v>1</v>
      </c>
      <c r="H841" s="171">
        <f t="shared" si="48"/>
        <v>0.67249999999999999</v>
      </c>
      <c r="I841" s="174">
        <f t="shared" si="49"/>
        <v>0.67249999999999999</v>
      </c>
      <c r="J841" s="173">
        <f t="shared" si="50"/>
        <v>4184.97</v>
      </c>
      <c r="K841" s="175">
        <f t="shared" si="51"/>
        <v>4184.97</v>
      </c>
      <c r="L841" s="134">
        <v>3.75</v>
      </c>
      <c r="M841" s="132" t="s">
        <v>4</v>
      </c>
      <c r="N841" s="132" t="s">
        <v>3</v>
      </c>
      <c r="O841" s="132" t="s">
        <v>1392</v>
      </c>
    </row>
    <row r="842" spans="1:15" s="131" customFormat="1" x14ac:dyDescent="0.25">
      <c r="A842" s="132"/>
      <c r="B842" s="132" t="s">
        <v>434</v>
      </c>
      <c r="C842" s="133">
        <v>530</v>
      </c>
      <c r="D842" s="132" t="s">
        <v>1630</v>
      </c>
      <c r="E842" s="132">
        <v>1.165</v>
      </c>
      <c r="F842" s="134">
        <v>1</v>
      </c>
      <c r="G842" s="134">
        <v>1</v>
      </c>
      <c r="H842" s="171">
        <f t="shared" si="48"/>
        <v>1.165</v>
      </c>
      <c r="I842" s="174">
        <f t="shared" si="49"/>
        <v>1.165</v>
      </c>
      <c r="J842" s="173">
        <f t="shared" si="50"/>
        <v>7249.8</v>
      </c>
      <c r="K842" s="175">
        <f t="shared" si="51"/>
        <v>7249.8</v>
      </c>
      <c r="L842" s="134">
        <v>6.66</v>
      </c>
      <c r="M842" s="132" t="s">
        <v>4</v>
      </c>
      <c r="N842" s="132" t="s">
        <v>3</v>
      </c>
      <c r="O842" s="132" t="s">
        <v>1392</v>
      </c>
    </row>
    <row r="843" spans="1:15" s="131" customFormat="1" x14ac:dyDescent="0.25">
      <c r="A843" s="132"/>
      <c r="B843" s="132" t="s">
        <v>433</v>
      </c>
      <c r="C843" s="133">
        <v>530</v>
      </c>
      <c r="D843" s="132" t="s">
        <v>1630</v>
      </c>
      <c r="E843" s="132">
        <v>2.1074999999999999</v>
      </c>
      <c r="F843" s="134">
        <v>1</v>
      </c>
      <c r="G843" s="134">
        <v>1</v>
      </c>
      <c r="H843" s="171">
        <f t="shared" si="48"/>
        <v>2.1074999999999999</v>
      </c>
      <c r="I843" s="174">
        <f t="shared" si="49"/>
        <v>2.1074999999999999</v>
      </c>
      <c r="J843" s="173">
        <f t="shared" si="50"/>
        <v>13114.97</v>
      </c>
      <c r="K843" s="175">
        <f t="shared" si="51"/>
        <v>13114.97</v>
      </c>
      <c r="L843" s="134">
        <v>10.72</v>
      </c>
      <c r="M843" s="132" t="s">
        <v>4</v>
      </c>
      <c r="N843" s="132" t="s">
        <v>3</v>
      </c>
      <c r="O843" s="132" t="s">
        <v>1392</v>
      </c>
    </row>
    <row r="844" spans="1:15" s="131" customFormat="1" x14ac:dyDescent="0.25">
      <c r="A844" s="132"/>
      <c r="B844" s="132" t="s">
        <v>432</v>
      </c>
      <c r="C844" s="133">
        <v>531</v>
      </c>
      <c r="D844" s="132" t="s">
        <v>1631</v>
      </c>
      <c r="E844" s="132">
        <v>0.47649999999999998</v>
      </c>
      <c r="F844" s="134">
        <v>1</v>
      </c>
      <c r="G844" s="134">
        <v>1</v>
      </c>
      <c r="H844" s="171">
        <f t="shared" si="48"/>
        <v>0.47649999999999998</v>
      </c>
      <c r="I844" s="174">
        <f t="shared" si="49"/>
        <v>0.47649999999999998</v>
      </c>
      <c r="J844" s="173">
        <f t="shared" si="50"/>
        <v>2965.26</v>
      </c>
      <c r="K844" s="175">
        <f t="shared" si="51"/>
        <v>2965.26</v>
      </c>
      <c r="L844" s="134">
        <v>2.66</v>
      </c>
      <c r="M844" s="132" t="s">
        <v>4</v>
      </c>
      <c r="N844" s="132" t="s">
        <v>3</v>
      </c>
      <c r="O844" s="132" t="s">
        <v>1392</v>
      </c>
    </row>
    <row r="845" spans="1:15" s="131" customFormat="1" x14ac:dyDescent="0.25">
      <c r="A845" s="132"/>
      <c r="B845" s="132" t="s">
        <v>431</v>
      </c>
      <c r="C845" s="133">
        <v>531</v>
      </c>
      <c r="D845" s="132" t="s">
        <v>1631</v>
      </c>
      <c r="E845" s="132">
        <v>0.62119999999999997</v>
      </c>
      <c r="F845" s="134">
        <v>1</v>
      </c>
      <c r="G845" s="134">
        <v>1</v>
      </c>
      <c r="H845" s="171">
        <f t="shared" ref="H845:H908" si="52">ROUND(E845*F845,5)</f>
        <v>0.62119999999999997</v>
      </c>
      <c r="I845" s="174">
        <f t="shared" ref="I845:I908" si="53">ROUND(E845*G845,5)</f>
        <v>0.62119999999999997</v>
      </c>
      <c r="J845" s="173">
        <f t="shared" ref="J845:J908" si="54">ROUND(H845*6223,2)</f>
        <v>3865.73</v>
      </c>
      <c r="K845" s="175">
        <f t="shared" ref="K845:K908" si="55">ROUND(I845*6223,2)</f>
        <v>3865.73</v>
      </c>
      <c r="L845" s="134">
        <v>3.8</v>
      </c>
      <c r="M845" s="132" t="s">
        <v>4</v>
      </c>
      <c r="N845" s="132" t="s">
        <v>3</v>
      </c>
      <c r="O845" s="132" t="s">
        <v>1392</v>
      </c>
    </row>
    <row r="846" spans="1:15" s="131" customFormat="1" x14ac:dyDescent="0.25">
      <c r="A846" s="132"/>
      <c r="B846" s="132" t="s">
        <v>430</v>
      </c>
      <c r="C846" s="133">
        <v>531</v>
      </c>
      <c r="D846" s="132" t="s">
        <v>1631</v>
      </c>
      <c r="E846" s="132">
        <v>1.0079</v>
      </c>
      <c r="F846" s="134">
        <v>1</v>
      </c>
      <c r="G846" s="134">
        <v>1</v>
      </c>
      <c r="H846" s="171">
        <f t="shared" si="52"/>
        <v>1.0079</v>
      </c>
      <c r="I846" s="174">
        <f t="shared" si="53"/>
        <v>1.0079</v>
      </c>
      <c r="J846" s="173">
        <f t="shared" si="54"/>
        <v>6272.16</v>
      </c>
      <c r="K846" s="175">
        <f t="shared" si="55"/>
        <v>6272.16</v>
      </c>
      <c r="L846" s="134">
        <v>6.32</v>
      </c>
      <c r="M846" s="132" t="s">
        <v>4</v>
      </c>
      <c r="N846" s="132" t="s">
        <v>3</v>
      </c>
      <c r="O846" s="132" t="s">
        <v>1392</v>
      </c>
    </row>
    <row r="847" spans="1:15" s="131" customFormat="1" x14ac:dyDescent="0.25">
      <c r="A847" s="132"/>
      <c r="B847" s="132" t="s">
        <v>429</v>
      </c>
      <c r="C847" s="133">
        <v>531</v>
      </c>
      <c r="D847" s="132" t="s">
        <v>1631</v>
      </c>
      <c r="E847" s="132">
        <v>1.9152</v>
      </c>
      <c r="F847" s="134">
        <v>1</v>
      </c>
      <c r="G847" s="134">
        <v>1</v>
      </c>
      <c r="H847" s="171">
        <f t="shared" si="52"/>
        <v>1.9152</v>
      </c>
      <c r="I847" s="174">
        <f t="shared" si="53"/>
        <v>1.9152</v>
      </c>
      <c r="J847" s="173">
        <f t="shared" si="54"/>
        <v>11918.29</v>
      </c>
      <c r="K847" s="175">
        <f t="shared" si="55"/>
        <v>11918.29</v>
      </c>
      <c r="L847" s="134">
        <v>11.12</v>
      </c>
      <c r="M847" s="132" t="s">
        <v>4</v>
      </c>
      <c r="N847" s="132" t="s">
        <v>3</v>
      </c>
      <c r="O847" s="132" t="s">
        <v>1392</v>
      </c>
    </row>
    <row r="848" spans="1:15" s="131" customFormat="1" ht="27" x14ac:dyDescent="0.25">
      <c r="A848" s="132"/>
      <c r="B848" s="132" t="s">
        <v>428</v>
      </c>
      <c r="C848" s="133">
        <v>532</v>
      </c>
      <c r="D848" s="132" t="s">
        <v>1632</v>
      </c>
      <c r="E848" s="132">
        <v>0.42949999999999999</v>
      </c>
      <c r="F848" s="134">
        <v>1</v>
      </c>
      <c r="G848" s="134">
        <v>1</v>
      </c>
      <c r="H848" s="171">
        <f t="shared" si="52"/>
        <v>0.42949999999999999</v>
      </c>
      <c r="I848" s="174">
        <f t="shared" si="53"/>
        <v>0.42949999999999999</v>
      </c>
      <c r="J848" s="173">
        <f t="shared" si="54"/>
        <v>2672.78</v>
      </c>
      <c r="K848" s="175">
        <f t="shared" si="55"/>
        <v>2672.78</v>
      </c>
      <c r="L848" s="134">
        <v>1.75</v>
      </c>
      <c r="M848" s="132" t="s">
        <v>4</v>
      </c>
      <c r="N848" s="132" t="s">
        <v>3</v>
      </c>
      <c r="O848" s="132" t="s">
        <v>1392</v>
      </c>
    </row>
    <row r="849" spans="1:15" s="131" customFormat="1" ht="27" x14ac:dyDescent="0.25">
      <c r="A849" s="132"/>
      <c r="B849" s="132" t="s">
        <v>427</v>
      </c>
      <c r="C849" s="133">
        <v>532</v>
      </c>
      <c r="D849" s="132" t="s">
        <v>1632</v>
      </c>
      <c r="E849" s="132">
        <v>0.51680000000000004</v>
      </c>
      <c r="F849" s="134">
        <v>1</v>
      </c>
      <c r="G849" s="134">
        <v>1</v>
      </c>
      <c r="H849" s="171">
        <f t="shared" si="52"/>
        <v>0.51680000000000004</v>
      </c>
      <c r="I849" s="174">
        <f t="shared" si="53"/>
        <v>0.51680000000000004</v>
      </c>
      <c r="J849" s="173">
        <f t="shared" si="54"/>
        <v>3216.05</v>
      </c>
      <c r="K849" s="175">
        <f t="shared" si="55"/>
        <v>3216.05</v>
      </c>
      <c r="L849" s="134">
        <v>2.4300000000000002</v>
      </c>
      <c r="M849" s="132" t="s">
        <v>4</v>
      </c>
      <c r="N849" s="132" t="s">
        <v>3</v>
      </c>
      <c r="O849" s="132" t="s">
        <v>1392</v>
      </c>
    </row>
    <row r="850" spans="1:15" s="131" customFormat="1" ht="27" x14ac:dyDescent="0.25">
      <c r="A850" s="132"/>
      <c r="B850" s="132" t="s">
        <v>426</v>
      </c>
      <c r="C850" s="133">
        <v>532</v>
      </c>
      <c r="D850" s="132" t="s">
        <v>1632</v>
      </c>
      <c r="E850" s="132">
        <v>0.80710000000000004</v>
      </c>
      <c r="F850" s="134">
        <v>1</v>
      </c>
      <c r="G850" s="134">
        <v>1</v>
      </c>
      <c r="H850" s="171">
        <f t="shared" si="52"/>
        <v>0.80710000000000004</v>
      </c>
      <c r="I850" s="174">
        <f t="shared" si="53"/>
        <v>0.80710000000000004</v>
      </c>
      <c r="J850" s="173">
        <f t="shared" si="54"/>
        <v>5022.58</v>
      </c>
      <c r="K850" s="175">
        <f t="shared" si="55"/>
        <v>5022.58</v>
      </c>
      <c r="L850" s="134">
        <v>4.0999999999999996</v>
      </c>
      <c r="M850" s="132" t="s">
        <v>4</v>
      </c>
      <c r="N850" s="132" t="s">
        <v>3</v>
      </c>
      <c r="O850" s="132" t="s">
        <v>1392</v>
      </c>
    </row>
    <row r="851" spans="1:15" s="131" customFormat="1" ht="27" x14ac:dyDescent="0.25">
      <c r="A851" s="132"/>
      <c r="B851" s="132" t="s">
        <v>425</v>
      </c>
      <c r="C851" s="133">
        <v>532</v>
      </c>
      <c r="D851" s="132" t="s">
        <v>1632</v>
      </c>
      <c r="E851" s="132">
        <v>1.4839</v>
      </c>
      <c r="F851" s="134">
        <v>1</v>
      </c>
      <c r="G851" s="134">
        <v>1</v>
      </c>
      <c r="H851" s="171">
        <f t="shared" si="52"/>
        <v>1.4839</v>
      </c>
      <c r="I851" s="174">
        <f t="shared" si="53"/>
        <v>1.4839</v>
      </c>
      <c r="J851" s="173">
        <f t="shared" si="54"/>
        <v>9234.31</v>
      </c>
      <c r="K851" s="175">
        <f t="shared" si="55"/>
        <v>9234.31</v>
      </c>
      <c r="L851" s="134">
        <v>7.04</v>
      </c>
      <c r="M851" s="132" t="s">
        <v>4</v>
      </c>
      <c r="N851" s="132" t="s">
        <v>3</v>
      </c>
      <c r="O851" s="132" t="s">
        <v>1392</v>
      </c>
    </row>
    <row r="852" spans="1:15" s="131" customFormat="1" x14ac:dyDescent="0.25">
      <c r="A852" s="132"/>
      <c r="B852" s="132" t="s">
        <v>424</v>
      </c>
      <c r="C852" s="133">
        <v>540</v>
      </c>
      <c r="D852" s="132" t="s">
        <v>1633</v>
      </c>
      <c r="E852" s="132">
        <v>0.52370000000000005</v>
      </c>
      <c r="F852" s="134">
        <v>1.4</v>
      </c>
      <c r="G852" s="134">
        <v>1.4</v>
      </c>
      <c r="H852" s="171">
        <f t="shared" si="52"/>
        <v>0.73318000000000005</v>
      </c>
      <c r="I852" s="174">
        <f t="shared" si="53"/>
        <v>0.73318000000000005</v>
      </c>
      <c r="J852" s="173">
        <f t="shared" si="54"/>
        <v>4562.58</v>
      </c>
      <c r="K852" s="175">
        <f t="shared" si="55"/>
        <v>4562.58</v>
      </c>
      <c r="L852" s="134">
        <v>3.04</v>
      </c>
      <c r="M852" s="132" t="s">
        <v>376</v>
      </c>
      <c r="N852" s="132" t="s">
        <v>376</v>
      </c>
      <c r="O852" s="132" t="s">
        <v>1392</v>
      </c>
    </row>
    <row r="853" spans="1:15" s="131" customFormat="1" x14ac:dyDescent="0.25">
      <c r="A853" s="132"/>
      <c r="B853" s="132" t="s">
        <v>423</v>
      </c>
      <c r="C853" s="133">
        <v>540</v>
      </c>
      <c r="D853" s="132" t="s">
        <v>1633</v>
      </c>
      <c r="E853" s="132">
        <v>0.62909999999999999</v>
      </c>
      <c r="F853" s="134">
        <v>1.4</v>
      </c>
      <c r="G853" s="134">
        <v>1.4</v>
      </c>
      <c r="H853" s="171">
        <f t="shared" si="52"/>
        <v>0.88073999999999997</v>
      </c>
      <c r="I853" s="174">
        <f t="shared" si="53"/>
        <v>0.88073999999999997</v>
      </c>
      <c r="J853" s="173">
        <f t="shared" si="54"/>
        <v>5480.85</v>
      </c>
      <c r="K853" s="175">
        <f t="shared" si="55"/>
        <v>5480.85</v>
      </c>
      <c r="L853" s="134">
        <v>4.05</v>
      </c>
      <c r="M853" s="132" t="s">
        <v>376</v>
      </c>
      <c r="N853" s="132" t="s">
        <v>376</v>
      </c>
      <c r="O853" s="132" t="s">
        <v>1392</v>
      </c>
    </row>
    <row r="854" spans="1:15" s="131" customFormat="1" x14ac:dyDescent="0.25">
      <c r="A854" s="132"/>
      <c r="B854" s="132" t="s">
        <v>422</v>
      </c>
      <c r="C854" s="133">
        <v>540</v>
      </c>
      <c r="D854" s="132" t="s">
        <v>1633</v>
      </c>
      <c r="E854" s="132">
        <v>0.93230000000000002</v>
      </c>
      <c r="F854" s="134">
        <v>1.4</v>
      </c>
      <c r="G854" s="134">
        <v>1.4</v>
      </c>
      <c r="H854" s="171">
        <f t="shared" si="52"/>
        <v>1.30522</v>
      </c>
      <c r="I854" s="174">
        <f t="shared" si="53"/>
        <v>1.30522</v>
      </c>
      <c r="J854" s="173">
        <f t="shared" si="54"/>
        <v>8122.38</v>
      </c>
      <c r="K854" s="175">
        <f t="shared" si="55"/>
        <v>8122.38</v>
      </c>
      <c r="L854" s="134">
        <v>6.84</v>
      </c>
      <c r="M854" s="132" t="s">
        <v>376</v>
      </c>
      <c r="N854" s="132" t="s">
        <v>376</v>
      </c>
      <c r="O854" s="132" t="s">
        <v>1392</v>
      </c>
    </row>
    <row r="855" spans="1:15" s="131" customFormat="1" x14ac:dyDescent="0.25">
      <c r="A855" s="132"/>
      <c r="B855" s="132" t="s">
        <v>421</v>
      </c>
      <c r="C855" s="133">
        <v>540</v>
      </c>
      <c r="D855" s="132" t="s">
        <v>1633</v>
      </c>
      <c r="E855" s="132">
        <v>2.2502</v>
      </c>
      <c r="F855" s="134">
        <v>1.4</v>
      </c>
      <c r="G855" s="134">
        <v>1.4</v>
      </c>
      <c r="H855" s="171">
        <f t="shared" si="52"/>
        <v>3.15028</v>
      </c>
      <c r="I855" s="174">
        <f t="shared" si="53"/>
        <v>3.15028</v>
      </c>
      <c r="J855" s="173">
        <f t="shared" si="54"/>
        <v>19604.189999999999</v>
      </c>
      <c r="K855" s="175">
        <f t="shared" si="55"/>
        <v>19604.189999999999</v>
      </c>
      <c r="L855" s="134">
        <v>10.23</v>
      </c>
      <c r="M855" s="132" t="s">
        <v>376</v>
      </c>
      <c r="N855" s="132" t="s">
        <v>376</v>
      </c>
      <c r="O855" s="132" t="s">
        <v>1392</v>
      </c>
    </row>
    <row r="856" spans="1:15" s="131" customFormat="1" x14ac:dyDescent="0.25">
      <c r="A856" s="132"/>
      <c r="B856" s="132" t="s">
        <v>420</v>
      </c>
      <c r="C856" s="133">
        <v>541</v>
      </c>
      <c r="D856" s="132" t="s">
        <v>1634</v>
      </c>
      <c r="E856" s="132">
        <v>0.47689999999999999</v>
      </c>
      <c r="F856" s="134">
        <v>1.4</v>
      </c>
      <c r="G856" s="134">
        <v>1.4</v>
      </c>
      <c r="H856" s="171">
        <f t="shared" si="52"/>
        <v>0.66766000000000003</v>
      </c>
      <c r="I856" s="174">
        <f t="shared" si="53"/>
        <v>0.66766000000000003</v>
      </c>
      <c r="J856" s="173">
        <f t="shared" si="54"/>
        <v>4154.8500000000004</v>
      </c>
      <c r="K856" s="175">
        <f t="shared" si="55"/>
        <v>4154.8500000000004</v>
      </c>
      <c r="L856" s="134">
        <v>2.13</v>
      </c>
      <c r="M856" s="132" t="s">
        <v>376</v>
      </c>
      <c r="N856" s="132" t="s">
        <v>376</v>
      </c>
      <c r="O856" s="132" t="s">
        <v>1392</v>
      </c>
    </row>
    <row r="857" spans="1:15" s="131" customFormat="1" x14ac:dyDescent="0.25">
      <c r="A857" s="132"/>
      <c r="B857" s="132" t="s">
        <v>419</v>
      </c>
      <c r="C857" s="133">
        <v>541</v>
      </c>
      <c r="D857" s="132" t="s">
        <v>1634</v>
      </c>
      <c r="E857" s="132">
        <v>0.52600000000000002</v>
      </c>
      <c r="F857" s="134">
        <v>1.4</v>
      </c>
      <c r="G857" s="134">
        <v>1.4</v>
      </c>
      <c r="H857" s="171">
        <f t="shared" si="52"/>
        <v>0.73640000000000005</v>
      </c>
      <c r="I857" s="174">
        <f t="shared" si="53"/>
        <v>0.73640000000000005</v>
      </c>
      <c r="J857" s="173">
        <f t="shared" si="54"/>
        <v>4582.62</v>
      </c>
      <c r="K857" s="175">
        <f t="shared" si="55"/>
        <v>4582.62</v>
      </c>
      <c r="L857" s="134">
        <v>2.5499999999999998</v>
      </c>
      <c r="M857" s="132" t="s">
        <v>376</v>
      </c>
      <c r="N857" s="132" t="s">
        <v>376</v>
      </c>
      <c r="O857" s="132" t="s">
        <v>1392</v>
      </c>
    </row>
    <row r="858" spans="1:15" s="131" customFormat="1" x14ac:dyDescent="0.25">
      <c r="A858" s="132"/>
      <c r="B858" s="132" t="s">
        <v>418</v>
      </c>
      <c r="C858" s="133">
        <v>541</v>
      </c>
      <c r="D858" s="132" t="s">
        <v>1634</v>
      </c>
      <c r="E858" s="132">
        <v>0.81969999999999998</v>
      </c>
      <c r="F858" s="134">
        <v>1.4</v>
      </c>
      <c r="G858" s="134">
        <v>1.4</v>
      </c>
      <c r="H858" s="171">
        <f t="shared" si="52"/>
        <v>1.14758</v>
      </c>
      <c r="I858" s="174">
        <f t="shared" si="53"/>
        <v>1.14758</v>
      </c>
      <c r="J858" s="173">
        <f t="shared" si="54"/>
        <v>7141.39</v>
      </c>
      <c r="K858" s="175">
        <f t="shared" si="55"/>
        <v>7141.39</v>
      </c>
      <c r="L858" s="134">
        <v>4.74</v>
      </c>
      <c r="M858" s="132" t="s">
        <v>376</v>
      </c>
      <c r="N858" s="132" t="s">
        <v>376</v>
      </c>
      <c r="O858" s="132" t="s">
        <v>1392</v>
      </c>
    </row>
    <row r="859" spans="1:15" s="131" customFormat="1" x14ac:dyDescent="0.25">
      <c r="A859" s="132"/>
      <c r="B859" s="132" t="s">
        <v>417</v>
      </c>
      <c r="C859" s="133">
        <v>541</v>
      </c>
      <c r="D859" s="132" t="s">
        <v>1634</v>
      </c>
      <c r="E859" s="132">
        <v>2.7197</v>
      </c>
      <c r="F859" s="134">
        <v>1.4</v>
      </c>
      <c r="G859" s="134">
        <v>1.4</v>
      </c>
      <c r="H859" s="171">
        <f t="shared" si="52"/>
        <v>3.8075800000000002</v>
      </c>
      <c r="I859" s="174">
        <f t="shared" si="53"/>
        <v>3.8075800000000002</v>
      </c>
      <c r="J859" s="173">
        <f t="shared" si="54"/>
        <v>23694.57</v>
      </c>
      <c r="K859" s="175">
        <f t="shared" si="55"/>
        <v>23694.57</v>
      </c>
      <c r="L859" s="134">
        <v>8.9700000000000006</v>
      </c>
      <c r="M859" s="132" t="s">
        <v>376</v>
      </c>
      <c r="N859" s="132" t="s">
        <v>376</v>
      </c>
      <c r="O859" s="132" t="s">
        <v>1392</v>
      </c>
    </row>
    <row r="860" spans="1:15" s="131" customFormat="1" ht="27" x14ac:dyDescent="0.25">
      <c r="A860" s="132"/>
      <c r="B860" s="132" t="s">
        <v>416</v>
      </c>
      <c r="C860" s="133">
        <v>542</v>
      </c>
      <c r="D860" s="132" t="s">
        <v>1635</v>
      </c>
      <c r="E860" s="132">
        <v>0.32269999999999999</v>
      </c>
      <c r="F860" s="134">
        <v>1.4</v>
      </c>
      <c r="G860" s="134">
        <v>1.4</v>
      </c>
      <c r="H860" s="171">
        <f t="shared" si="52"/>
        <v>0.45178000000000001</v>
      </c>
      <c r="I860" s="174">
        <f t="shared" si="53"/>
        <v>0.45178000000000001</v>
      </c>
      <c r="J860" s="173">
        <f t="shared" si="54"/>
        <v>2811.43</v>
      </c>
      <c r="K860" s="175">
        <f t="shared" si="55"/>
        <v>2811.43</v>
      </c>
      <c r="L860" s="134">
        <v>2.1</v>
      </c>
      <c r="M860" s="132" t="s">
        <v>376</v>
      </c>
      <c r="N860" s="132" t="s">
        <v>376</v>
      </c>
      <c r="O860" s="132" t="s">
        <v>1392</v>
      </c>
    </row>
    <row r="861" spans="1:15" s="131" customFormat="1" ht="27" x14ac:dyDescent="0.25">
      <c r="A861" s="132"/>
      <c r="B861" s="132" t="s">
        <v>415</v>
      </c>
      <c r="C861" s="133">
        <v>542</v>
      </c>
      <c r="D861" s="132" t="s">
        <v>1635</v>
      </c>
      <c r="E861" s="132">
        <v>0.39800000000000002</v>
      </c>
      <c r="F861" s="134">
        <v>1.4</v>
      </c>
      <c r="G861" s="134">
        <v>1.4</v>
      </c>
      <c r="H861" s="171">
        <f t="shared" si="52"/>
        <v>0.55720000000000003</v>
      </c>
      <c r="I861" s="174">
        <f t="shared" si="53"/>
        <v>0.55720000000000003</v>
      </c>
      <c r="J861" s="173">
        <f t="shared" si="54"/>
        <v>3467.46</v>
      </c>
      <c r="K861" s="175">
        <f t="shared" si="55"/>
        <v>3467.46</v>
      </c>
      <c r="L861" s="134">
        <v>2.6</v>
      </c>
      <c r="M861" s="132" t="s">
        <v>376</v>
      </c>
      <c r="N861" s="132" t="s">
        <v>376</v>
      </c>
      <c r="O861" s="132" t="s">
        <v>1392</v>
      </c>
    </row>
    <row r="862" spans="1:15" s="131" customFormat="1" ht="27" x14ac:dyDescent="0.25">
      <c r="A862" s="132"/>
      <c r="B862" s="132" t="s">
        <v>414</v>
      </c>
      <c r="C862" s="133">
        <v>542</v>
      </c>
      <c r="D862" s="132" t="s">
        <v>1635</v>
      </c>
      <c r="E862" s="132">
        <v>0.89990000000000003</v>
      </c>
      <c r="F862" s="134">
        <v>1.4</v>
      </c>
      <c r="G862" s="134">
        <v>1.4</v>
      </c>
      <c r="H862" s="171">
        <f t="shared" si="52"/>
        <v>1.25986</v>
      </c>
      <c r="I862" s="174">
        <f t="shared" si="53"/>
        <v>1.25986</v>
      </c>
      <c r="J862" s="173">
        <f t="shared" si="54"/>
        <v>7840.11</v>
      </c>
      <c r="K862" s="175">
        <f t="shared" si="55"/>
        <v>7840.11</v>
      </c>
      <c r="L862" s="134">
        <v>5.9</v>
      </c>
      <c r="M862" s="132" t="s">
        <v>376</v>
      </c>
      <c r="N862" s="132" t="s">
        <v>376</v>
      </c>
      <c r="O862" s="132" t="s">
        <v>1392</v>
      </c>
    </row>
    <row r="863" spans="1:15" s="131" customFormat="1" ht="27" x14ac:dyDescent="0.25">
      <c r="A863" s="132"/>
      <c r="B863" s="132" t="s">
        <v>413</v>
      </c>
      <c r="C863" s="133">
        <v>542</v>
      </c>
      <c r="D863" s="132" t="s">
        <v>1635</v>
      </c>
      <c r="E863" s="132">
        <v>3.1976</v>
      </c>
      <c r="F863" s="134">
        <v>1.4</v>
      </c>
      <c r="G863" s="134">
        <v>1.4</v>
      </c>
      <c r="H863" s="171">
        <f t="shared" si="52"/>
        <v>4.4766399999999997</v>
      </c>
      <c r="I863" s="174">
        <f t="shared" si="53"/>
        <v>4.4766399999999997</v>
      </c>
      <c r="J863" s="173">
        <f t="shared" si="54"/>
        <v>27858.13</v>
      </c>
      <c r="K863" s="175">
        <f t="shared" si="55"/>
        <v>27858.13</v>
      </c>
      <c r="L863" s="134">
        <v>9.2100000000000009</v>
      </c>
      <c r="M863" s="132" t="s">
        <v>376</v>
      </c>
      <c r="N863" s="132" t="s">
        <v>376</v>
      </c>
      <c r="O863" s="132" t="s">
        <v>1392</v>
      </c>
    </row>
    <row r="864" spans="1:15" s="131" customFormat="1" ht="27" x14ac:dyDescent="0.25">
      <c r="A864" s="132"/>
      <c r="B864" s="132" t="s">
        <v>412</v>
      </c>
      <c r="C864" s="133">
        <v>544</v>
      </c>
      <c r="D864" s="132" t="s">
        <v>1636</v>
      </c>
      <c r="E864" s="132">
        <v>0.48859999999999998</v>
      </c>
      <c r="F864" s="134">
        <v>1.4</v>
      </c>
      <c r="G864" s="134">
        <v>1.4</v>
      </c>
      <c r="H864" s="171">
        <f t="shared" si="52"/>
        <v>0.68403999999999998</v>
      </c>
      <c r="I864" s="174">
        <f t="shared" si="53"/>
        <v>0.68403999999999998</v>
      </c>
      <c r="J864" s="173">
        <f t="shared" si="54"/>
        <v>4256.78</v>
      </c>
      <c r="K864" s="175">
        <f t="shared" si="55"/>
        <v>4256.78</v>
      </c>
      <c r="L864" s="134">
        <v>1.34</v>
      </c>
      <c r="M864" s="132" t="s">
        <v>376</v>
      </c>
      <c r="N864" s="132" t="s">
        <v>376</v>
      </c>
      <c r="O864" s="132" t="s">
        <v>1392</v>
      </c>
    </row>
    <row r="865" spans="1:15" s="131" customFormat="1" ht="27" x14ac:dyDescent="0.25">
      <c r="A865" s="132"/>
      <c r="B865" s="132" t="s">
        <v>411</v>
      </c>
      <c r="C865" s="133">
        <v>544</v>
      </c>
      <c r="D865" s="132" t="s">
        <v>1636</v>
      </c>
      <c r="E865" s="132">
        <v>0.5917</v>
      </c>
      <c r="F865" s="134">
        <v>1.4</v>
      </c>
      <c r="G865" s="134">
        <v>1.4</v>
      </c>
      <c r="H865" s="171">
        <f t="shared" si="52"/>
        <v>0.82838000000000001</v>
      </c>
      <c r="I865" s="174">
        <f t="shared" si="53"/>
        <v>0.82838000000000001</v>
      </c>
      <c r="J865" s="173">
        <f t="shared" si="54"/>
        <v>5155.01</v>
      </c>
      <c r="K865" s="175">
        <f t="shared" si="55"/>
        <v>5155.01</v>
      </c>
      <c r="L865" s="134">
        <v>1.93</v>
      </c>
      <c r="M865" s="132" t="s">
        <v>376</v>
      </c>
      <c r="N865" s="132" t="s">
        <v>376</v>
      </c>
      <c r="O865" s="132" t="s">
        <v>1392</v>
      </c>
    </row>
    <row r="866" spans="1:15" s="131" customFormat="1" ht="27" x14ac:dyDescent="0.25">
      <c r="A866" s="132"/>
      <c r="B866" s="132" t="s">
        <v>410</v>
      </c>
      <c r="C866" s="133">
        <v>544</v>
      </c>
      <c r="D866" s="132" t="s">
        <v>1636</v>
      </c>
      <c r="E866" s="132">
        <v>1.0407</v>
      </c>
      <c r="F866" s="134">
        <v>1.4</v>
      </c>
      <c r="G866" s="134">
        <v>1.4</v>
      </c>
      <c r="H866" s="171">
        <f t="shared" si="52"/>
        <v>1.4569799999999999</v>
      </c>
      <c r="I866" s="174">
        <f t="shared" si="53"/>
        <v>1.4569799999999999</v>
      </c>
      <c r="J866" s="173">
        <f t="shared" si="54"/>
        <v>9066.7900000000009</v>
      </c>
      <c r="K866" s="175">
        <f t="shared" si="55"/>
        <v>9066.7900000000009</v>
      </c>
      <c r="L866" s="134">
        <v>3.65</v>
      </c>
      <c r="M866" s="132" t="s">
        <v>376</v>
      </c>
      <c r="N866" s="132" t="s">
        <v>376</v>
      </c>
      <c r="O866" s="132" t="s">
        <v>1392</v>
      </c>
    </row>
    <row r="867" spans="1:15" s="131" customFormat="1" ht="27" x14ac:dyDescent="0.25">
      <c r="A867" s="132"/>
      <c r="B867" s="132" t="s">
        <v>409</v>
      </c>
      <c r="C867" s="133">
        <v>544</v>
      </c>
      <c r="D867" s="132" t="s">
        <v>1636</v>
      </c>
      <c r="E867" s="132">
        <v>3.0112000000000001</v>
      </c>
      <c r="F867" s="134">
        <v>1.4</v>
      </c>
      <c r="G867" s="134">
        <v>1.4</v>
      </c>
      <c r="H867" s="171">
        <f t="shared" si="52"/>
        <v>4.2156799999999999</v>
      </c>
      <c r="I867" s="174">
        <f t="shared" si="53"/>
        <v>4.2156799999999999</v>
      </c>
      <c r="J867" s="173">
        <f t="shared" si="54"/>
        <v>26234.18</v>
      </c>
      <c r="K867" s="175">
        <f t="shared" si="55"/>
        <v>26234.18</v>
      </c>
      <c r="L867" s="134">
        <v>8.5</v>
      </c>
      <c r="M867" s="132" t="s">
        <v>376</v>
      </c>
      <c r="N867" s="132" t="s">
        <v>376</v>
      </c>
      <c r="O867" s="132" t="s">
        <v>1392</v>
      </c>
    </row>
    <row r="868" spans="1:15" s="131" customFormat="1" x14ac:dyDescent="0.25">
      <c r="A868" s="132"/>
      <c r="B868" s="132" t="s">
        <v>408</v>
      </c>
      <c r="C868" s="133">
        <v>545</v>
      </c>
      <c r="D868" s="132" t="s">
        <v>1637</v>
      </c>
      <c r="E868" s="132">
        <v>0.7087</v>
      </c>
      <c r="F868" s="134">
        <v>1.4</v>
      </c>
      <c r="G868" s="134">
        <v>1.4</v>
      </c>
      <c r="H868" s="171">
        <f t="shared" si="52"/>
        <v>0.99217999999999995</v>
      </c>
      <c r="I868" s="174">
        <f t="shared" si="53"/>
        <v>0.99217999999999995</v>
      </c>
      <c r="J868" s="173">
        <f t="shared" si="54"/>
        <v>6174.34</v>
      </c>
      <c r="K868" s="175">
        <f t="shared" si="55"/>
        <v>6174.34</v>
      </c>
      <c r="L868" s="134">
        <v>1.75</v>
      </c>
      <c r="M868" s="132" t="s">
        <v>376</v>
      </c>
      <c r="N868" s="132" t="s">
        <v>376</v>
      </c>
      <c r="O868" s="132" t="s">
        <v>1392</v>
      </c>
    </row>
    <row r="869" spans="1:15" s="131" customFormat="1" x14ac:dyDescent="0.25">
      <c r="A869" s="132"/>
      <c r="B869" s="132" t="s">
        <v>407</v>
      </c>
      <c r="C869" s="133">
        <v>545</v>
      </c>
      <c r="D869" s="132" t="s">
        <v>1637</v>
      </c>
      <c r="E869" s="132">
        <v>0.79749999999999999</v>
      </c>
      <c r="F869" s="134">
        <v>1.4</v>
      </c>
      <c r="G869" s="134">
        <v>1.4</v>
      </c>
      <c r="H869" s="171">
        <f t="shared" si="52"/>
        <v>1.1165</v>
      </c>
      <c r="I869" s="174">
        <f t="shared" si="53"/>
        <v>1.1165</v>
      </c>
      <c r="J869" s="173">
        <f t="shared" si="54"/>
        <v>6947.98</v>
      </c>
      <c r="K869" s="175">
        <f t="shared" si="55"/>
        <v>6947.98</v>
      </c>
      <c r="L869" s="134">
        <v>2.0499999999999998</v>
      </c>
      <c r="M869" s="132" t="s">
        <v>376</v>
      </c>
      <c r="N869" s="132" t="s">
        <v>376</v>
      </c>
      <c r="O869" s="132" t="s">
        <v>1392</v>
      </c>
    </row>
    <row r="870" spans="1:15" s="131" customFormat="1" x14ac:dyDescent="0.25">
      <c r="A870" s="132"/>
      <c r="B870" s="132" t="s">
        <v>406</v>
      </c>
      <c r="C870" s="133">
        <v>545</v>
      </c>
      <c r="D870" s="132" t="s">
        <v>1637</v>
      </c>
      <c r="E870" s="132">
        <v>0.9365</v>
      </c>
      <c r="F870" s="134">
        <v>1.4</v>
      </c>
      <c r="G870" s="134">
        <v>1.4</v>
      </c>
      <c r="H870" s="171">
        <f t="shared" si="52"/>
        <v>1.3110999999999999</v>
      </c>
      <c r="I870" s="174">
        <f t="shared" si="53"/>
        <v>1.3110999999999999</v>
      </c>
      <c r="J870" s="173">
        <f t="shared" si="54"/>
        <v>8158.98</v>
      </c>
      <c r="K870" s="175">
        <f t="shared" si="55"/>
        <v>8158.98</v>
      </c>
      <c r="L870" s="134">
        <v>2.71</v>
      </c>
      <c r="M870" s="132" t="s">
        <v>376</v>
      </c>
      <c r="N870" s="132" t="s">
        <v>376</v>
      </c>
      <c r="O870" s="132" t="s">
        <v>1392</v>
      </c>
    </row>
    <row r="871" spans="1:15" s="131" customFormat="1" x14ac:dyDescent="0.25">
      <c r="A871" s="132"/>
      <c r="B871" s="132" t="s">
        <v>405</v>
      </c>
      <c r="C871" s="133">
        <v>545</v>
      </c>
      <c r="D871" s="132" t="s">
        <v>1637</v>
      </c>
      <c r="E871" s="132">
        <v>2.0651999999999999</v>
      </c>
      <c r="F871" s="134">
        <v>1.4</v>
      </c>
      <c r="G871" s="134">
        <v>1.4</v>
      </c>
      <c r="H871" s="171">
        <f t="shared" si="52"/>
        <v>2.8912800000000001</v>
      </c>
      <c r="I871" s="174">
        <f t="shared" si="53"/>
        <v>2.8912800000000001</v>
      </c>
      <c r="J871" s="173">
        <f t="shared" si="54"/>
        <v>17992.439999999999</v>
      </c>
      <c r="K871" s="175">
        <f t="shared" si="55"/>
        <v>17992.439999999999</v>
      </c>
      <c r="L871" s="134">
        <v>5.03</v>
      </c>
      <c r="M871" s="132" t="s">
        <v>376</v>
      </c>
      <c r="N871" s="132" t="s">
        <v>376</v>
      </c>
      <c r="O871" s="132" t="s">
        <v>1392</v>
      </c>
    </row>
    <row r="872" spans="1:15" s="131" customFormat="1" ht="27" x14ac:dyDescent="0.25">
      <c r="A872" s="132"/>
      <c r="B872" s="132" t="s">
        <v>404</v>
      </c>
      <c r="C872" s="133">
        <v>546</v>
      </c>
      <c r="D872" s="132" t="s">
        <v>1638</v>
      </c>
      <c r="E872" s="132">
        <v>0.5272</v>
      </c>
      <c r="F872" s="134">
        <v>1.4</v>
      </c>
      <c r="G872" s="134">
        <v>1.4</v>
      </c>
      <c r="H872" s="171">
        <f t="shared" si="52"/>
        <v>0.73807999999999996</v>
      </c>
      <c r="I872" s="174">
        <f t="shared" si="53"/>
        <v>0.73807999999999996</v>
      </c>
      <c r="J872" s="173">
        <f t="shared" si="54"/>
        <v>4593.07</v>
      </c>
      <c r="K872" s="175">
        <f t="shared" si="55"/>
        <v>4593.07</v>
      </c>
      <c r="L872" s="134">
        <v>2.65</v>
      </c>
      <c r="M872" s="132" t="s">
        <v>376</v>
      </c>
      <c r="N872" s="132" t="s">
        <v>376</v>
      </c>
      <c r="O872" s="132" t="s">
        <v>1392</v>
      </c>
    </row>
    <row r="873" spans="1:15" s="131" customFormat="1" ht="27" x14ac:dyDescent="0.25">
      <c r="A873" s="132"/>
      <c r="B873" s="132" t="s">
        <v>403</v>
      </c>
      <c r="C873" s="133">
        <v>546</v>
      </c>
      <c r="D873" s="132" t="s">
        <v>1638</v>
      </c>
      <c r="E873" s="132">
        <v>0.77580000000000005</v>
      </c>
      <c r="F873" s="134">
        <v>1.4</v>
      </c>
      <c r="G873" s="134">
        <v>1.4</v>
      </c>
      <c r="H873" s="171">
        <f t="shared" si="52"/>
        <v>1.08612</v>
      </c>
      <c r="I873" s="174">
        <f t="shared" si="53"/>
        <v>1.08612</v>
      </c>
      <c r="J873" s="173">
        <f t="shared" si="54"/>
        <v>6758.92</v>
      </c>
      <c r="K873" s="175">
        <f t="shared" si="55"/>
        <v>6758.92</v>
      </c>
      <c r="L873" s="134">
        <v>4.7</v>
      </c>
      <c r="M873" s="132" t="s">
        <v>376</v>
      </c>
      <c r="N873" s="132" t="s">
        <v>376</v>
      </c>
      <c r="O873" s="132" t="s">
        <v>1392</v>
      </c>
    </row>
    <row r="874" spans="1:15" s="131" customFormat="1" ht="27" x14ac:dyDescent="0.25">
      <c r="A874" s="132"/>
      <c r="B874" s="132" t="s">
        <v>402</v>
      </c>
      <c r="C874" s="133">
        <v>546</v>
      </c>
      <c r="D874" s="132" t="s">
        <v>1638</v>
      </c>
      <c r="E874" s="132">
        <v>1.6979</v>
      </c>
      <c r="F874" s="134">
        <v>1.4</v>
      </c>
      <c r="G874" s="134">
        <v>1.4</v>
      </c>
      <c r="H874" s="171">
        <f t="shared" si="52"/>
        <v>2.3770600000000002</v>
      </c>
      <c r="I874" s="174">
        <f t="shared" si="53"/>
        <v>2.3770600000000002</v>
      </c>
      <c r="J874" s="173">
        <f t="shared" si="54"/>
        <v>14792.44</v>
      </c>
      <c r="K874" s="175">
        <f t="shared" si="55"/>
        <v>14792.44</v>
      </c>
      <c r="L874" s="134">
        <v>8.6999999999999993</v>
      </c>
      <c r="M874" s="132" t="s">
        <v>376</v>
      </c>
      <c r="N874" s="132" t="s">
        <v>376</v>
      </c>
      <c r="O874" s="132" t="s">
        <v>1392</v>
      </c>
    </row>
    <row r="875" spans="1:15" s="131" customFormat="1" ht="27" x14ac:dyDescent="0.25">
      <c r="A875" s="132"/>
      <c r="B875" s="132" t="s">
        <v>401</v>
      </c>
      <c r="C875" s="133">
        <v>546</v>
      </c>
      <c r="D875" s="132" t="s">
        <v>1638</v>
      </c>
      <c r="E875" s="132">
        <v>4.7325999999999997</v>
      </c>
      <c r="F875" s="134">
        <v>1.4</v>
      </c>
      <c r="G875" s="134">
        <v>1.4</v>
      </c>
      <c r="H875" s="171">
        <f t="shared" si="52"/>
        <v>6.6256399999999998</v>
      </c>
      <c r="I875" s="174">
        <f t="shared" si="53"/>
        <v>6.6256399999999998</v>
      </c>
      <c r="J875" s="173">
        <f t="shared" si="54"/>
        <v>41231.360000000001</v>
      </c>
      <c r="K875" s="175">
        <f t="shared" si="55"/>
        <v>41231.360000000001</v>
      </c>
      <c r="L875" s="134">
        <v>13.39</v>
      </c>
      <c r="M875" s="132" t="s">
        <v>376</v>
      </c>
      <c r="N875" s="132" t="s">
        <v>376</v>
      </c>
      <c r="O875" s="132" t="s">
        <v>1392</v>
      </c>
    </row>
    <row r="876" spans="1:15" s="131" customFormat="1" x14ac:dyDescent="0.25">
      <c r="A876" s="132"/>
      <c r="B876" s="132" t="s">
        <v>400</v>
      </c>
      <c r="C876" s="133">
        <v>560</v>
      </c>
      <c r="D876" s="132" t="s">
        <v>1639</v>
      </c>
      <c r="E876" s="132">
        <v>0.307</v>
      </c>
      <c r="F876" s="134">
        <v>1.4</v>
      </c>
      <c r="G876" s="134">
        <v>1.4</v>
      </c>
      <c r="H876" s="171">
        <f t="shared" si="52"/>
        <v>0.42980000000000002</v>
      </c>
      <c r="I876" s="174">
        <f t="shared" si="53"/>
        <v>0.42980000000000002</v>
      </c>
      <c r="J876" s="173">
        <f t="shared" si="54"/>
        <v>2674.65</v>
      </c>
      <c r="K876" s="175">
        <f t="shared" si="55"/>
        <v>2674.65</v>
      </c>
      <c r="L876" s="134">
        <v>2.02</v>
      </c>
      <c r="M876" s="132" t="s">
        <v>376</v>
      </c>
      <c r="N876" s="132" t="s">
        <v>376</v>
      </c>
      <c r="O876" s="132" t="s">
        <v>1392</v>
      </c>
    </row>
    <row r="877" spans="1:15" s="131" customFormat="1" x14ac:dyDescent="0.25">
      <c r="A877" s="132"/>
      <c r="B877" s="132" t="s">
        <v>399</v>
      </c>
      <c r="C877" s="133">
        <v>560</v>
      </c>
      <c r="D877" s="132" t="s">
        <v>1639</v>
      </c>
      <c r="E877" s="132">
        <v>0.34770000000000001</v>
      </c>
      <c r="F877" s="134">
        <v>1.4</v>
      </c>
      <c r="G877" s="134">
        <v>1.4</v>
      </c>
      <c r="H877" s="171">
        <f t="shared" si="52"/>
        <v>0.48677999999999999</v>
      </c>
      <c r="I877" s="174">
        <f t="shared" si="53"/>
        <v>0.48677999999999999</v>
      </c>
      <c r="J877" s="173">
        <f t="shared" si="54"/>
        <v>3029.23</v>
      </c>
      <c r="K877" s="175">
        <f t="shared" si="55"/>
        <v>3029.23</v>
      </c>
      <c r="L877" s="134">
        <v>2.35</v>
      </c>
      <c r="M877" s="132" t="s">
        <v>376</v>
      </c>
      <c r="N877" s="132" t="s">
        <v>376</v>
      </c>
      <c r="O877" s="132" t="s">
        <v>1392</v>
      </c>
    </row>
    <row r="878" spans="1:15" s="131" customFormat="1" x14ac:dyDescent="0.25">
      <c r="A878" s="132"/>
      <c r="B878" s="132" t="s">
        <v>398</v>
      </c>
      <c r="C878" s="133">
        <v>560</v>
      </c>
      <c r="D878" s="132" t="s">
        <v>1639</v>
      </c>
      <c r="E878" s="132">
        <v>0.50570000000000004</v>
      </c>
      <c r="F878" s="134">
        <v>1.4</v>
      </c>
      <c r="G878" s="134">
        <v>1.4</v>
      </c>
      <c r="H878" s="171">
        <f t="shared" si="52"/>
        <v>0.70798000000000005</v>
      </c>
      <c r="I878" s="174">
        <f t="shared" si="53"/>
        <v>0.70798000000000005</v>
      </c>
      <c r="J878" s="173">
        <f t="shared" si="54"/>
        <v>4405.76</v>
      </c>
      <c r="K878" s="175">
        <f t="shared" si="55"/>
        <v>4405.76</v>
      </c>
      <c r="L878" s="134">
        <v>3.83</v>
      </c>
      <c r="M878" s="132" t="s">
        <v>376</v>
      </c>
      <c r="N878" s="132" t="s">
        <v>376</v>
      </c>
      <c r="O878" s="132" t="s">
        <v>1392</v>
      </c>
    </row>
    <row r="879" spans="1:15" s="131" customFormat="1" x14ac:dyDescent="0.25">
      <c r="A879" s="132"/>
      <c r="B879" s="132" t="s">
        <v>397</v>
      </c>
      <c r="C879" s="133">
        <v>560</v>
      </c>
      <c r="D879" s="132" t="s">
        <v>1639</v>
      </c>
      <c r="E879" s="132">
        <v>1.3646</v>
      </c>
      <c r="F879" s="134">
        <v>1.4</v>
      </c>
      <c r="G879" s="134">
        <v>1.4</v>
      </c>
      <c r="H879" s="171">
        <f t="shared" si="52"/>
        <v>1.9104399999999999</v>
      </c>
      <c r="I879" s="174">
        <f t="shared" si="53"/>
        <v>1.9104399999999999</v>
      </c>
      <c r="J879" s="173">
        <f t="shared" si="54"/>
        <v>11888.67</v>
      </c>
      <c r="K879" s="175">
        <f t="shared" si="55"/>
        <v>11888.67</v>
      </c>
      <c r="L879" s="134">
        <v>6.7</v>
      </c>
      <c r="M879" s="132" t="s">
        <v>376</v>
      </c>
      <c r="N879" s="132" t="s">
        <v>376</v>
      </c>
      <c r="O879" s="132" t="s">
        <v>1392</v>
      </c>
    </row>
    <row r="880" spans="1:15" s="131" customFormat="1" ht="27" x14ac:dyDescent="0.25">
      <c r="A880" s="132"/>
      <c r="B880" s="132" t="s">
        <v>396</v>
      </c>
      <c r="C880" s="133">
        <v>561</v>
      </c>
      <c r="D880" s="132" t="s">
        <v>1640</v>
      </c>
      <c r="E880" s="132">
        <v>0.25890000000000002</v>
      </c>
      <c r="F880" s="134">
        <v>1.4</v>
      </c>
      <c r="G880" s="134">
        <v>1.4</v>
      </c>
      <c r="H880" s="171">
        <f t="shared" si="52"/>
        <v>0.36246</v>
      </c>
      <c r="I880" s="174">
        <f t="shared" si="53"/>
        <v>0.36246</v>
      </c>
      <c r="J880" s="173">
        <f t="shared" si="54"/>
        <v>2255.59</v>
      </c>
      <c r="K880" s="175">
        <f t="shared" si="55"/>
        <v>2255.59</v>
      </c>
      <c r="L880" s="134">
        <v>2.0099999999999998</v>
      </c>
      <c r="M880" s="132" t="s">
        <v>376</v>
      </c>
      <c r="N880" s="132" t="s">
        <v>376</v>
      </c>
      <c r="O880" s="132" t="s">
        <v>1392</v>
      </c>
    </row>
    <row r="881" spans="1:15" s="131" customFormat="1" ht="27" x14ac:dyDescent="0.25">
      <c r="A881" s="132"/>
      <c r="B881" s="132" t="s">
        <v>395</v>
      </c>
      <c r="C881" s="133">
        <v>561</v>
      </c>
      <c r="D881" s="132" t="s">
        <v>1640</v>
      </c>
      <c r="E881" s="132">
        <v>0.40770000000000001</v>
      </c>
      <c r="F881" s="134">
        <v>1.4</v>
      </c>
      <c r="G881" s="134">
        <v>1.4</v>
      </c>
      <c r="H881" s="171">
        <f t="shared" si="52"/>
        <v>0.57077999999999995</v>
      </c>
      <c r="I881" s="174">
        <f t="shared" si="53"/>
        <v>0.57077999999999995</v>
      </c>
      <c r="J881" s="173">
        <f t="shared" si="54"/>
        <v>3551.96</v>
      </c>
      <c r="K881" s="175">
        <f t="shared" si="55"/>
        <v>3551.96</v>
      </c>
      <c r="L881" s="134">
        <v>2.61</v>
      </c>
      <c r="M881" s="132" t="s">
        <v>376</v>
      </c>
      <c r="N881" s="132" t="s">
        <v>376</v>
      </c>
      <c r="O881" s="132" t="s">
        <v>1392</v>
      </c>
    </row>
    <row r="882" spans="1:15" s="131" customFormat="1" ht="27" x14ac:dyDescent="0.25">
      <c r="A882" s="132"/>
      <c r="B882" s="132" t="s">
        <v>394</v>
      </c>
      <c r="C882" s="133">
        <v>561</v>
      </c>
      <c r="D882" s="132" t="s">
        <v>1640</v>
      </c>
      <c r="E882" s="132">
        <v>0.65039999999999998</v>
      </c>
      <c r="F882" s="134">
        <v>1.4</v>
      </c>
      <c r="G882" s="134">
        <v>1.4</v>
      </c>
      <c r="H882" s="171">
        <f t="shared" si="52"/>
        <v>0.91056000000000004</v>
      </c>
      <c r="I882" s="174">
        <f t="shared" si="53"/>
        <v>0.91056000000000004</v>
      </c>
      <c r="J882" s="173">
        <f t="shared" si="54"/>
        <v>5666.41</v>
      </c>
      <c r="K882" s="175">
        <f t="shared" si="55"/>
        <v>5666.41</v>
      </c>
      <c r="L882" s="134">
        <v>3.92</v>
      </c>
      <c r="M882" s="132" t="s">
        <v>376</v>
      </c>
      <c r="N882" s="132" t="s">
        <v>376</v>
      </c>
      <c r="O882" s="132" t="s">
        <v>1392</v>
      </c>
    </row>
    <row r="883" spans="1:15" s="131" customFormat="1" ht="27" x14ac:dyDescent="0.25">
      <c r="A883" s="132"/>
      <c r="B883" s="132" t="s">
        <v>393</v>
      </c>
      <c r="C883" s="133">
        <v>561</v>
      </c>
      <c r="D883" s="132" t="s">
        <v>1640</v>
      </c>
      <c r="E883" s="132">
        <v>1.7958000000000001</v>
      </c>
      <c r="F883" s="134">
        <v>1.4</v>
      </c>
      <c r="G883" s="134">
        <v>1.4</v>
      </c>
      <c r="H883" s="171">
        <f t="shared" si="52"/>
        <v>2.5141200000000001</v>
      </c>
      <c r="I883" s="174">
        <f t="shared" si="53"/>
        <v>2.5141200000000001</v>
      </c>
      <c r="J883" s="173">
        <f t="shared" si="54"/>
        <v>15645.37</v>
      </c>
      <c r="K883" s="175">
        <f t="shared" si="55"/>
        <v>15645.37</v>
      </c>
      <c r="L883" s="134">
        <v>6.88</v>
      </c>
      <c r="M883" s="132" t="s">
        <v>376</v>
      </c>
      <c r="N883" s="132" t="s">
        <v>376</v>
      </c>
      <c r="O883" s="132" t="s">
        <v>1392</v>
      </c>
    </row>
    <row r="884" spans="1:15" s="131" customFormat="1" x14ac:dyDescent="0.25">
      <c r="A884" s="132"/>
      <c r="B884" s="132" t="s">
        <v>392</v>
      </c>
      <c r="C884" s="133">
        <v>563</v>
      </c>
      <c r="D884" s="132" t="s">
        <v>1641</v>
      </c>
      <c r="E884" s="132">
        <v>0.27739999999999998</v>
      </c>
      <c r="F884" s="134">
        <v>1.4</v>
      </c>
      <c r="G884" s="134">
        <v>1.4</v>
      </c>
      <c r="H884" s="171">
        <f t="shared" si="52"/>
        <v>0.38835999999999998</v>
      </c>
      <c r="I884" s="174">
        <f t="shared" si="53"/>
        <v>0.38835999999999998</v>
      </c>
      <c r="J884" s="173">
        <f t="shared" si="54"/>
        <v>2416.7600000000002</v>
      </c>
      <c r="K884" s="175">
        <f t="shared" si="55"/>
        <v>2416.7600000000002</v>
      </c>
      <c r="L884" s="134">
        <v>2.77</v>
      </c>
      <c r="M884" s="132" t="s">
        <v>376</v>
      </c>
      <c r="N884" s="132" t="s">
        <v>376</v>
      </c>
      <c r="O884" s="132" t="s">
        <v>1392</v>
      </c>
    </row>
    <row r="885" spans="1:15" s="131" customFormat="1" x14ac:dyDescent="0.25">
      <c r="A885" s="132"/>
      <c r="B885" s="132" t="s">
        <v>391</v>
      </c>
      <c r="C885" s="133">
        <v>563</v>
      </c>
      <c r="D885" s="132" t="s">
        <v>1641</v>
      </c>
      <c r="E885" s="132">
        <v>0.38500000000000001</v>
      </c>
      <c r="F885" s="134">
        <v>1.4</v>
      </c>
      <c r="G885" s="134">
        <v>1.4</v>
      </c>
      <c r="H885" s="171">
        <f t="shared" si="52"/>
        <v>0.53900000000000003</v>
      </c>
      <c r="I885" s="174">
        <f t="shared" si="53"/>
        <v>0.53900000000000003</v>
      </c>
      <c r="J885" s="173">
        <f t="shared" si="54"/>
        <v>3354.2</v>
      </c>
      <c r="K885" s="175">
        <f t="shared" si="55"/>
        <v>3354.2</v>
      </c>
      <c r="L885" s="134">
        <v>4.33</v>
      </c>
      <c r="M885" s="132" t="s">
        <v>376</v>
      </c>
      <c r="N885" s="132" t="s">
        <v>376</v>
      </c>
      <c r="O885" s="132" t="s">
        <v>1392</v>
      </c>
    </row>
    <row r="886" spans="1:15" s="131" customFormat="1" x14ac:dyDescent="0.25">
      <c r="A886" s="132"/>
      <c r="B886" s="132" t="s">
        <v>390</v>
      </c>
      <c r="C886" s="133">
        <v>563</v>
      </c>
      <c r="D886" s="132" t="s">
        <v>1641</v>
      </c>
      <c r="E886" s="132">
        <v>0.65969999999999995</v>
      </c>
      <c r="F886" s="134">
        <v>1.4</v>
      </c>
      <c r="G886" s="134">
        <v>1.4</v>
      </c>
      <c r="H886" s="171">
        <f t="shared" si="52"/>
        <v>0.92357999999999996</v>
      </c>
      <c r="I886" s="174">
        <f t="shared" si="53"/>
        <v>0.92357999999999996</v>
      </c>
      <c r="J886" s="173">
        <f t="shared" si="54"/>
        <v>5747.44</v>
      </c>
      <c r="K886" s="175">
        <f t="shared" si="55"/>
        <v>5747.44</v>
      </c>
      <c r="L886" s="134">
        <v>7.71</v>
      </c>
      <c r="M886" s="132" t="s">
        <v>376</v>
      </c>
      <c r="N886" s="132" t="s">
        <v>376</v>
      </c>
      <c r="O886" s="132" t="s">
        <v>1392</v>
      </c>
    </row>
    <row r="887" spans="1:15" s="131" customFormat="1" x14ac:dyDescent="0.25">
      <c r="A887" s="132"/>
      <c r="B887" s="132" t="s">
        <v>389</v>
      </c>
      <c r="C887" s="133">
        <v>563</v>
      </c>
      <c r="D887" s="132" t="s">
        <v>1641</v>
      </c>
      <c r="E887" s="132">
        <v>1.2779</v>
      </c>
      <c r="F887" s="134">
        <v>1.4</v>
      </c>
      <c r="G887" s="134">
        <v>1.4</v>
      </c>
      <c r="H887" s="171">
        <f t="shared" si="52"/>
        <v>1.7890600000000001</v>
      </c>
      <c r="I887" s="174">
        <f t="shared" si="53"/>
        <v>1.7890600000000001</v>
      </c>
      <c r="J887" s="173">
        <f t="shared" si="54"/>
        <v>11133.32</v>
      </c>
      <c r="K887" s="175">
        <f t="shared" si="55"/>
        <v>11133.32</v>
      </c>
      <c r="L887" s="134">
        <v>21.25</v>
      </c>
      <c r="M887" s="132" t="s">
        <v>376</v>
      </c>
      <c r="N887" s="132" t="s">
        <v>376</v>
      </c>
      <c r="O887" s="132" t="s">
        <v>1392</v>
      </c>
    </row>
    <row r="888" spans="1:15" s="131" customFormat="1" ht="27" x14ac:dyDescent="0.25">
      <c r="A888" s="132"/>
      <c r="B888" s="132" t="s">
        <v>388</v>
      </c>
      <c r="C888" s="133">
        <v>564</v>
      </c>
      <c r="D888" s="132" t="s">
        <v>1642</v>
      </c>
      <c r="E888" s="132">
        <v>0.29089999999999999</v>
      </c>
      <c r="F888" s="134">
        <v>1.4</v>
      </c>
      <c r="G888" s="134">
        <v>1.4</v>
      </c>
      <c r="H888" s="171">
        <f t="shared" si="52"/>
        <v>0.40726000000000001</v>
      </c>
      <c r="I888" s="174">
        <f t="shared" si="53"/>
        <v>0.40726000000000001</v>
      </c>
      <c r="J888" s="173">
        <f t="shared" si="54"/>
        <v>2534.38</v>
      </c>
      <c r="K888" s="175">
        <f t="shared" si="55"/>
        <v>2534.38</v>
      </c>
      <c r="L888" s="134">
        <v>1.39</v>
      </c>
      <c r="M888" s="132" t="s">
        <v>376</v>
      </c>
      <c r="N888" s="132" t="s">
        <v>376</v>
      </c>
      <c r="O888" s="132" t="s">
        <v>1392</v>
      </c>
    </row>
    <row r="889" spans="1:15" s="131" customFormat="1" ht="27" x14ac:dyDescent="0.25">
      <c r="A889" s="132"/>
      <c r="B889" s="132" t="s">
        <v>387</v>
      </c>
      <c r="C889" s="133">
        <v>564</v>
      </c>
      <c r="D889" s="132" t="s">
        <v>1642</v>
      </c>
      <c r="E889" s="132">
        <v>0.34939999999999999</v>
      </c>
      <c r="F889" s="134">
        <v>1.4</v>
      </c>
      <c r="G889" s="134">
        <v>1.4</v>
      </c>
      <c r="H889" s="171">
        <f t="shared" si="52"/>
        <v>0.48915999999999998</v>
      </c>
      <c r="I889" s="174">
        <f t="shared" si="53"/>
        <v>0.48915999999999998</v>
      </c>
      <c r="J889" s="173">
        <f t="shared" si="54"/>
        <v>3044.04</v>
      </c>
      <c r="K889" s="175">
        <f t="shared" si="55"/>
        <v>3044.04</v>
      </c>
      <c r="L889" s="134">
        <v>1.73</v>
      </c>
      <c r="M889" s="132" t="s">
        <v>376</v>
      </c>
      <c r="N889" s="132" t="s">
        <v>376</v>
      </c>
      <c r="O889" s="132" t="s">
        <v>1392</v>
      </c>
    </row>
    <row r="890" spans="1:15" s="131" customFormat="1" ht="27" x14ac:dyDescent="0.25">
      <c r="A890" s="132"/>
      <c r="B890" s="132" t="s">
        <v>386</v>
      </c>
      <c r="C890" s="133">
        <v>564</v>
      </c>
      <c r="D890" s="132" t="s">
        <v>1642</v>
      </c>
      <c r="E890" s="132">
        <v>0.51359999999999995</v>
      </c>
      <c r="F890" s="134">
        <v>1.4</v>
      </c>
      <c r="G890" s="134">
        <v>1.4</v>
      </c>
      <c r="H890" s="171">
        <f t="shared" si="52"/>
        <v>0.71904000000000001</v>
      </c>
      <c r="I890" s="174">
        <f t="shared" si="53"/>
        <v>0.71904000000000001</v>
      </c>
      <c r="J890" s="173">
        <f t="shared" si="54"/>
        <v>4474.59</v>
      </c>
      <c r="K890" s="175">
        <f t="shared" si="55"/>
        <v>4474.59</v>
      </c>
      <c r="L890" s="134">
        <v>2.61</v>
      </c>
      <c r="M890" s="132" t="s">
        <v>376</v>
      </c>
      <c r="N890" s="132" t="s">
        <v>376</v>
      </c>
      <c r="O890" s="132" t="s">
        <v>1392</v>
      </c>
    </row>
    <row r="891" spans="1:15" s="131" customFormat="1" ht="27" x14ac:dyDescent="0.25">
      <c r="A891" s="132"/>
      <c r="B891" s="132" t="s">
        <v>385</v>
      </c>
      <c r="C891" s="133">
        <v>564</v>
      </c>
      <c r="D891" s="132" t="s">
        <v>1642</v>
      </c>
      <c r="E891" s="132">
        <v>1.4765999999999999</v>
      </c>
      <c r="F891" s="134">
        <v>1.4</v>
      </c>
      <c r="G891" s="134">
        <v>1.4</v>
      </c>
      <c r="H891" s="171">
        <f t="shared" si="52"/>
        <v>2.06724</v>
      </c>
      <c r="I891" s="174">
        <f t="shared" si="53"/>
        <v>2.06724</v>
      </c>
      <c r="J891" s="173">
        <f t="shared" si="54"/>
        <v>12864.43</v>
      </c>
      <c r="K891" s="175">
        <f t="shared" si="55"/>
        <v>12864.43</v>
      </c>
      <c r="L891" s="134">
        <v>6.89</v>
      </c>
      <c r="M891" s="132" t="s">
        <v>376</v>
      </c>
      <c r="N891" s="132" t="s">
        <v>376</v>
      </c>
      <c r="O891" s="132" t="s">
        <v>1392</v>
      </c>
    </row>
    <row r="892" spans="1:15" s="131" customFormat="1" x14ac:dyDescent="0.25">
      <c r="A892" s="132"/>
      <c r="B892" s="132" t="s">
        <v>384</v>
      </c>
      <c r="C892" s="133">
        <v>565</v>
      </c>
      <c r="D892" s="132" t="s">
        <v>1643</v>
      </c>
      <c r="E892" s="132">
        <v>0.15240000000000001</v>
      </c>
      <c r="F892" s="134">
        <v>1.4</v>
      </c>
      <c r="G892" s="134">
        <v>1.4</v>
      </c>
      <c r="H892" s="171">
        <f t="shared" si="52"/>
        <v>0.21335999999999999</v>
      </c>
      <c r="I892" s="174">
        <f t="shared" si="53"/>
        <v>0.21335999999999999</v>
      </c>
      <c r="J892" s="173">
        <f t="shared" si="54"/>
        <v>1327.74</v>
      </c>
      <c r="K892" s="175">
        <f t="shared" si="55"/>
        <v>1327.74</v>
      </c>
      <c r="L892" s="134">
        <v>1.23</v>
      </c>
      <c r="M892" s="132" t="s">
        <v>376</v>
      </c>
      <c r="N892" s="132" t="s">
        <v>376</v>
      </c>
      <c r="O892" s="132" t="s">
        <v>1392</v>
      </c>
    </row>
    <row r="893" spans="1:15" s="131" customFormat="1" x14ac:dyDescent="0.25">
      <c r="A893" s="132"/>
      <c r="B893" s="132" t="s">
        <v>383</v>
      </c>
      <c r="C893" s="133">
        <v>565</v>
      </c>
      <c r="D893" s="132" t="s">
        <v>1643</v>
      </c>
      <c r="E893" s="132">
        <v>0.20669999999999999</v>
      </c>
      <c r="F893" s="134">
        <v>1.4</v>
      </c>
      <c r="G893" s="134">
        <v>1.4</v>
      </c>
      <c r="H893" s="171">
        <f t="shared" si="52"/>
        <v>0.28938000000000003</v>
      </c>
      <c r="I893" s="174">
        <f t="shared" si="53"/>
        <v>0.28938000000000003</v>
      </c>
      <c r="J893" s="173">
        <f t="shared" si="54"/>
        <v>1800.81</v>
      </c>
      <c r="K893" s="175">
        <f t="shared" si="55"/>
        <v>1800.81</v>
      </c>
      <c r="L893" s="134">
        <v>2.02</v>
      </c>
      <c r="M893" s="132" t="s">
        <v>376</v>
      </c>
      <c r="N893" s="132" t="s">
        <v>376</v>
      </c>
      <c r="O893" s="132" t="s">
        <v>1392</v>
      </c>
    </row>
    <row r="894" spans="1:15" s="131" customFormat="1" x14ac:dyDescent="0.25">
      <c r="A894" s="132"/>
      <c r="B894" s="132" t="s">
        <v>382</v>
      </c>
      <c r="C894" s="133">
        <v>565</v>
      </c>
      <c r="D894" s="132" t="s">
        <v>1643</v>
      </c>
      <c r="E894" s="132">
        <v>0.33250000000000002</v>
      </c>
      <c r="F894" s="134">
        <v>1.4</v>
      </c>
      <c r="G894" s="134">
        <v>1.4</v>
      </c>
      <c r="H894" s="171">
        <f t="shared" si="52"/>
        <v>0.46550000000000002</v>
      </c>
      <c r="I894" s="174">
        <f t="shared" si="53"/>
        <v>0.46550000000000002</v>
      </c>
      <c r="J894" s="173">
        <f t="shared" si="54"/>
        <v>2896.81</v>
      </c>
      <c r="K894" s="175">
        <f t="shared" si="55"/>
        <v>2896.81</v>
      </c>
      <c r="L894" s="134">
        <v>3.28</v>
      </c>
      <c r="M894" s="132" t="s">
        <v>376</v>
      </c>
      <c r="N894" s="132" t="s">
        <v>376</v>
      </c>
      <c r="O894" s="132" t="s">
        <v>1392</v>
      </c>
    </row>
    <row r="895" spans="1:15" s="131" customFormat="1" x14ac:dyDescent="0.25">
      <c r="A895" s="132"/>
      <c r="B895" s="132" t="s">
        <v>381</v>
      </c>
      <c r="C895" s="133">
        <v>565</v>
      </c>
      <c r="D895" s="132" t="s">
        <v>1643</v>
      </c>
      <c r="E895" s="132">
        <v>0.36580000000000001</v>
      </c>
      <c r="F895" s="134">
        <v>1.4</v>
      </c>
      <c r="G895" s="134">
        <v>1.4</v>
      </c>
      <c r="H895" s="171">
        <f t="shared" si="52"/>
        <v>0.51212000000000002</v>
      </c>
      <c r="I895" s="174">
        <f t="shared" si="53"/>
        <v>0.51212000000000002</v>
      </c>
      <c r="J895" s="173">
        <f t="shared" si="54"/>
        <v>3186.92</v>
      </c>
      <c r="K895" s="175">
        <f t="shared" si="55"/>
        <v>3186.92</v>
      </c>
      <c r="L895" s="134"/>
      <c r="M895" s="132" t="s">
        <v>376</v>
      </c>
      <c r="N895" s="132" t="s">
        <v>376</v>
      </c>
      <c r="O895" s="132" t="s">
        <v>1392</v>
      </c>
    </row>
    <row r="896" spans="1:15" s="131" customFormat="1" x14ac:dyDescent="0.25">
      <c r="A896" s="132"/>
      <c r="B896" s="132" t="s">
        <v>380</v>
      </c>
      <c r="C896" s="133">
        <v>566</v>
      </c>
      <c r="D896" s="132" t="s">
        <v>1644</v>
      </c>
      <c r="E896" s="132">
        <v>0.26129999999999998</v>
      </c>
      <c r="F896" s="134">
        <v>1.4</v>
      </c>
      <c r="G896" s="134">
        <v>1.4</v>
      </c>
      <c r="H896" s="171">
        <f t="shared" si="52"/>
        <v>0.36581999999999998</v>
      </c>
      <c r="I896" s="174">
        <f t="shared" si="53"/>
        <v>0.36581999999999998</v>
      </c>
      <c r="J896" s="173">
        <f t="shared" si="54"/>
        <v>2276.5</v>
      </c>
      <c r="K896" s="175">
        <f t="shared" si="55"/>
        <v>2276.5</v>
      </c>
      <c r="L896" s="134">
        <v>2.11</v>
      </c>
      <c r="M896" s="132" t="s">
        <v>376</v>
      </c>
      <c r="N896" s="132" t="s">
        <v>376</v>
      </c>
      <c r="O896" s="132" t="s">
        <v>1392</v>
      </c>
    </row>
    <row r="897" spans="1:15" s="131" customFormat="1" x14ac:dyDescent="0.25">
      <c r="A897" s="132"/>
      <c r="B897" s="132" t="s">
        <v>379</v>
      </c>
      <c r="C897" s="133">
        <v>566</v>
      </c>
      <c r="D897" s="132" t="s">
        <v>1644</v>
      </c>
      <c r="E897" s="132">
        <v>0.33839999999999998</v>
      </c>
      <c r="F897" s="134">
        <v>1.4</v>
      </c>
      <c r="G897" s="134">
        <v>1.4</v>
      </c>
      <c r="H897" s="171">
        <f t="shared" si="52"/>
        <v>0.47376000000000001</v>
      </c>
      <c r="I897" s="174">
        <f t="shared" si="53"/>
        <v>0.47376000000000001</v>
      </c>
      <c r="J897" s="173">
        <f t="shared" si="54"/>
        <v>2948.21</v>
      </c>
      <c r="K897" s="175">
        <f t="shared" si="55"/>
        <v>2948.21</v>
      </c>
      <c r="L897" s="134">
        <v>2.95</v>
      </c>
      <c r="M897" s="132" t="s">
        <v>376</v>
      </c>
      <c r="N897" s="132" t="s">
        <v>376</v>
      </c>
      <c r="O897" s="132" t="s">
        <v>1392</v>
      </c>
    </row>
    <row r="898" spans="1:15" s="131" customFormat="1" x14ac:dyDescent="0.25">
      <c r="A898" s="132"/>
      <c r="B898" s="132" t="s">
        <v>378</v>
      </c>
      <c r="C898" s="133">
        <v>566</v>
      </c>
      <c r="D898" s="132" t="s">
        <v>1644</v>
      </c>
      <c r="E898" s="132">
        <v>0.55769999999999997</v>
      </c>
      <c r="F898" s="134">
        <v>1.4</v>
      </c>
      <c r="G898" s="134">
        <v>1.4</v>
      </c>
      <c r="H898" s="171">
        <f t="shared" si="52"/>
        <v>0.78078000000000003</v>
      </c>
      <c r="I898" s="174">
        <f t="shared" si="53"/>
        <v>0.78078000000000003</v>
      </c>
      <c r="J898" s="173">
        <f t="shared" si="54"/>
        <v>4858.79</v>
      </c>
      <c r="K898" s="175">
        <f t="shared" si="55"/>
        <v>4858.79</v>
      </c>
      <c r="L898" s="134">
        <v>5.56</v>
      </c>
      <c r="M898" s="132" t="s">
        <v>376</v>
      </c>
      <c r="N898" s="132" t="s">
        <v>376</v>
      </c>
      <c r="O898" s="132" t="s">
        <v>1392</v>
      </c>
    </row>
    <row r="899" spans="1:15" s="131" customFormat="1" x14ac:dyDescent="0.25">
      <c r="A899" s="132"/>
      <c r="B899" s="132" t="s">
        <v>377</v>
      </c>
      <c r="C899" s="133">
        <v>566</v>
      </c>
      <c r="D899" s="132" t="s">
        <v>1644</v>
      </c>
      <c r="E899" s="132">
        <v>1.6471</v>
      </c>
      <c r="F899" s="134">
        <v>1.4</v>
      </c>
      <c r="G899" s="134">
        <v>1.4</v>
      </c>
      <c r="H899" s="171">
        <f t="shared" si="52"/>
        <v>2.3059400000000001</v>
      </c>
      <c r="I899" s="174">
        <f t="shared" si="53"/>
        <v>2.3059400000000001</v>
      </c>
      <c r="J899" s="173">
        <f t="shared" si="54"/>
        <v>14349.86</v>
      </c>
      <c r="K899" s="175">
        <f t="shared" si="55"/>
        <v>14349.86</v>
      </c>
      <c r="L899" s="134">
        <v>7.13</v>
      </c>
      <c r="M899" s="132" t="s">
        <v>376</v>
      </c>
      <c r="N899" s="132" t="s">
        <v>376</v>
      </c>
      <c r="O899" s="132" t="s">
        <v>1392</v>
      </c>
    </row>
    <row r="900" spans="1:15" s="131" customFormat="1" ht="27" x14ac:dyDescent="0.25">
      <c r="A900" s="132"/>
      <c r="B900" s="132" t="s">
        <v>375</v>
      </c>
      <c r="C900" s="133">
        <v>580</v>
      </c>
      <c r="D900" s="132" t="s">
        <v>1645</v>
      </c>
      <c r="E900" s="132">
        <v>0.29670000000000002</v>
      </c>
      <c r="F900" s="134">
        <v>1.4</v>
      </c>
      <c r="G900" s="134">
        <v>1.4</v>
      </c>
      <c r="H900" s="171">
        <f t="shared" si="52"/>
        <v>0.41538000000000003</v>
      </c>
      <c r="I900" s="174">
        <f t="shared" si="53"/>
        <v>0.41538000000000003</v>
      </c>
      <c r="J900" s="173">
        <f t="shared" si="54"/>
        <v>2584.91</v>
      </c>
      <c r="K900" s="175">
        <f t="shared" si="55"/>
        <v>2584.91</v>
      </c>
      <c r="L900" s="134">
        <v>1.54</v>
      </c>
      <c r="M900" s="132" t="s">
        <v>49</v>
      </c>
      <c r="N900" s="132" t="s">
        <v>49</v>
      </c>
      <c r="O900" s="132" t="s">
        <v>1392</v>
      </c>
    </row>
    <row r="901" spans="1:15" s="131" customFormat="1" ht="27" x14ac:dyDescent="0.25">
      <c r="A901" s="132"/>
      <c r="B901" s="132" t="s">
        <v>374</v>
      </c>
      <c r="C901" s="133">
        <v>580</v>
      </c>
      <c r="D901" s="132" t="s">
        <v>1645</v>
      </c>
      <c r="E901" s="132">
        <v>0.36799999999999999</v>
      </c>
      <c r="F901" s="134">
        <v>1.4</v>
      </c>
      <c r="G901" s="134">
        <v>1.4</v>
      </c>
      <c r="H901" s="171">
        <f t="shared" si="52"/>
        <v>0.51519999999999999</v>
      </c>
      <c r="I901" s="174">
        <f t="shared" si="53"/>
        <v>0.51519999999999999</v>
      </c>
      <c r="J901" s="173">
        <f t="shared" si="54"/>
        <v>3206.09</v>
      </c>
      <c r="K901" s="175">
        <f t="shared" si="55"/>
        <v>3206.09</v>
      </c>
      <c r="L901" s="134">
        <v>1.61</v>
      </c>
      <c r="M901" s="132" t="s">
        <v>49</v>
      </c>
      <c r="N901" s="132" t="s">
        <v>49</v>
      </c>
      <c r="O901" s="132" t="s">
        <v>1392</v>
      </c>
    </row>
    <row r="902" spans="1:15" s="131" customFormat="1" ht="27" x14ac:dyDescent="0.25">
      <c r="A902" s="132"/>
      <c r="B902" s="132" t="s">
        <v>373</v>
      </c>
      <c r="C902" s="133">
        <v>580</v>
      </c>
      <c r="D902" s="132" t="s">
        <v>1645</v>
      </c>
      <c r="E902" s="132">
        <v>0.61</v>
      </c>
      <c r="F902" s="134">
        <v>1.4</v>
      </c>
      <c r="G902" s="134">
        <v>1.4</v>
      </c>
      <c r="H902" s="171">
        <f t="shared" si="52"/>
        <v>0.85399999999999998</v>
      </c>
      <c r="I902" s="174">
        <f t="shared" si="53"/>
        <v>0.85399999999999998</v>
      </c>
      <c r="J902" s="173">
        <f t="shared" si="54"/>
        <v>5314.44</v>
      </c>
      <c r="K902" s="175">
        <f t="shared" si="55"/>
        <v>5314.44</v>
      </c>
      <c r="L902" s="134">
        <v>1.78</v>
      </c>
      <c r="M902" s="132" t="s">
        <v>49</v>
      </c>
      <c r="N902" s="132" t="s">
        <v>49</v>
      </c>
      <c r="O902" s="132" t="s">
        <v>1392</v>
      </c>
    </row>
    <row r="903" spans="1:15" s="131" customFormat="1" ht="27" x14ac:dyDescent="0.25">
      <c r="A903" s="132"/>
      <c r="B903" s="132" t="s">
        <v>372</v>
      </c>
      <c r="C903" s="133">
        <v>580</v>
      </c>
      <c r="D903" s="132" t="s">
        <v>1645</v>
      </c>
      <c r="E903" s="132">
        <v>1.0287999999999999</v>
      </c>
      <c r="F903" s="134">
        <v>1.4</v>
      </c>
      <c r="G903" s="134">
        <v>1.4</v>
      </c>
      <c r="H903" s="171">
        <f t="shared" si="52"/>
        <v>1.44032</v>
      </c>
      <c r="I903" s="174">
        <f t="shared" si="53"/>
        <v>1.44032</v>
      </c>
      <c r="J903" s="173">
        <f t="shared" si="54"/>
        <v>8963.11</v>
      </c>
      <c r="K903" s="175">
        <f t="shared" si="55"/>
        <v>8963.11</v>
      </c>
      <c r="L903" s="134">
        <v>1.84</v>
      </c>
      <c r="M903" s="132" t="s">
        <v>49</v>
      </c>
      <c r="N903" s="132" t="s">
        <v>49</v>
      </c>
      <c r="O903" s="132" t="s">
        <v>1392</v>
      </c>
    </row>
    <row r="904" spans="1:15" s="131" customFormat="1" ht="27" x14ac:dyDescent="0.25">
      <c r="A904" s="132"/>
      <c r="B904" s="132" t="s">
        <v>371</v>
      </c>
      <c r="C904" s="133">
        <v>581</v>
      </c>
      <c r="D904" s="132" t="s">
        <v>1646</v>
      </c>
      <c r="E904" s="132">
        <v>0.11020000000000001</v>
      </c>
      <c r="F904" s="134">
        <v>1.4</v>
      </c>
      <c r="G904" s="134">
        <v>1.4</v>
      </c>
      <c r="H904" s="171">
        <f t="shared" si="52"/>
        <v>0.15428</v>
      </c>
      <c r="I904" s="174">
        <f t="shared" si="53"/>
        <v>0.15428</v>
      </c>
      <c r="J904" s="173">
        <f t="shared" si="54"/>
        <v>960.08</v>
      </c>
      <c r="K904" s="175">
        <f t="shared" si="55"/>
        <v>960.08</v>
      </c>
      <c r="L904" s="134">
        <v>1.37</v>
      </c>
      <c r="M904" s="132" t="s">
        <v>49</v>
      </c>
      <c r="N904" s="132" t="s">
        <v>49</v>
      </c>
      <c r="O904" s="132" t="s">
        <v>1392</v>
      </c>
    </row>
    <row r="905" spans="1:15" s="131" customFormat="1" ht="27" x14ac:dyDescent="0.25">
      <c r="A905" s="132"/>
      <c r="B905" s="132" t="s">
        <v>370</v>
      </c>
      <c r="C905" s="133">
        <v>581</v>
      </c>
      <c r="D905" s="132" t="s">
        <v>1646</v>
      </c>
      <c r="E905" s="132">
        <v>0.16089999999999999</v>
      </c>
      <c r="F905" s="134">
        <v>1.4</v>
      </c>
      <c r="G905" s="134">
        <v>1.4</v>
      </c>
      <c r="H905" s="171">
        <f t="shared" si="52"/>
        <v>0.22525999999999999</v>
      </c>
      <c r="I905" s="174">
        <f t="shared" si="53"/>
        <v>0.22525999999999999</v>
      </c>
      <c r="J905" s="173">
        <f t="shared" si="54"/>
        <v>1401.79</v>
      </c>
      <c r="K905" s="175">
        <f t="shared" si="55"/>
        <v>1401.79</v>
      </c>
      <c r="L905" s="134">
        <v>1.28</v>
      </c>
      <c r="M905" s="132" t="s">
        <v>49</v>
      </c>
      <c r="N905" s="132" t="s">
        <v>49</v>
      </c>
      <c r="O905" s="132" t="s">
        <v>1392</v>
      </c>
    </row>
    <row r="906" spans="1:15" s="131" customFormat="1" ht="27" x14ac:dyDescent="0.25">
      <c r="A906" s="132"/>
      <c r="B906" s="132" t="s">
        <v>369</v>
      </c>
      <c r="C906" s="133">
        <v>581</v>
      </c>
      <c r="D906" s="132" t="s">
        <v>1646</v>
      </c>
      <c r="E906" s="132">
        <v>0.2429</v>
      </c>
      <c r="F906" s="134">
        <v>1.4</v>
      </c>
      <c r="G906" s="134">
        <v>1.4</v>
      </c>
      <c r="H906" s="171">
        <f t="shared" si="52"/>
        <v>0.34005999999999997</v>
      </c>
      <c r="I906" s="174">
        <f t="shared" si="53"/>
        <v>0.34005999999999997</v>
      </c>
      <c r="J906" s="173">
        <f t="shared" si="54"/>
        <v>2116.19</v>
      </c>
      <c r="K906" s="175">
        <f t="shared" si="55"/>
        <v>2116.19</v>
      </c>
      <c r="L906" s="134">
        <v>1.24</v>
      </c>
      <c r="M906" s="132" t="s">
        <v>49</v>
      </c>
      <c r="N906" s="132" t="s">
        <v>49</v>
      </c>
      <c r="O906" s="132" t="s">
        <v>1392</v>
      </c>
    </row>
    <row r="907" spans="1:15" s="131" customFormat="1" ht="27" x14ac:dyDescent="0.25">
      <c r="A907" s="132"/>
      <c r="B907" s="132" t="s">
        <v>368</v>
      </c>
      <c r="C907" s="133">
        <v>581</v>
      </c>
      <c r="D907" s="132" t="s">
        <v>1646</v>
      </c>
      <c r="E907" s="132">
        <v>0.51690000000000003</v>
      </c>
      <c r="F907" s="134">
        <v>1.4</v>
      </c>
      <c r="G907" s="134">
        <v>1.4</v>
      </c>
      <c r="H907" s="171">
        <f t="shared" si="52"/>
        <v>0.72365999999999997</v>
      </c>
      <c r="I907" s="174">
        <f t="shared" si="53"/>
        <v>0.72365999999999997</v>
      </c>
      <c r="J907" s="173">
        <f t="shared" si="54"/>
        <v>4503.34</v>
      </c>
      <c r="K907" s="175">
        <f t="shared" si="55"/>
        <v>4503.34</v>
      </c>
      <c r="L907" s="134">
        <v>1.31</v>
      </c>
      <c r="M907" s="132" t="s">
        <v>49</v>
      </c>
      <c r="N907" s="132" t="s">
        <v>49</v>
      </c>
      <c r="O907" s="132" t="s">
        <v>1392</v>
      </c>
    </row>
    <row r="908" spans="1:15" s="131" customFormat="1" x14ac:dyDescent="0.25">
      <c r="A908" s="132"/>
      <c r="B908" s="132" t="s">
        <v>367</v>
      </c>
      <c r="C908" s="133">
        <v>583</v>
      </c>
      <c r="D908" s="132" t="s">
        <v>1647</v>
      </c>
      <c r="E908" s="132">
        <v>10.7463</v>
      </c>
      <c r="F908" s="134">
        <v>1.4</v>
      </c>
      <c r="G908" s="134">
        <v>1.4</v>
      </c>
      <c r="H908" s="171">
        <f t="shared" si="52"/>
        <v>15.04482</v>
      </c>
      <c r="I908" s="174">
        <f t="shared" si="53"/>
        <v>15.04482</v>
      </c>
      <c r="J908" s="173">
        <f t="shared" si="54"/>
        <v>93623.91</v>
      </c>
      <c r="K908" s="175">
        <f t="shared" si="55"/>
        <v>93623.91</v>
      </c>
      <c r="L908" s="134"/>
      <c r="M908" s="132" t="s">
        <v>49</v>
      </c>
      <c r="N908" s="132" t="s">
        <v>49</v>
      </c>
      <c r="O908" s="132" t="s">
        <v>1392</v>
      </c>
    </row>
    <row r="909" spans="1:15" s="131" customFormat="1" x14ac:dyDescent="0.25">
      <c r="A909" s="132"/>
      <c r="B909" s="132" t="s">
        <v>366</v>
      </c>
      <c r="C909" s="133">
        <v>583</v>
      </c>
      <c r="D909" s="132" t="s">
        <v>1647</v>
      </c>
      <c r="E909" s="132">
        <v>11.9404</v>
      </c>
      <c r="F909" s="134">
        <v>1.4</v>
      </c>
      <c r="G909" s="134">
        <v>1.4</v>
      </c>
      <c r="H909" s="171">
        <f t="shared" ref="H909:H972" si="56">ROUND(E909*F909,5)</f>
        <v>16.716560000000001</v>
      </c>
      <c r="I909" s="174">
        <f t="shared" ref="I909:I972" si="57">ROUND(E909*G909,5)</f>
        <v>16.716560000000001</v>
      </c>
      <c r="J909" s="173">
        <f t="shared" ref="J909:J972" si="58">ROUND(H909*6223,2)</f>
        <v>104027.15</v>
      </c>
      <c r="K909" s="175">
        <f t="shared" ref="K909:K972" si="59">ROUND(I909*6223,2)</f>
        <v>104027.15</v>
      </c>
      <c r="L909" s="134">
        <v>14.6</v>
      </c>
      <c r="M909" s="132" t="s">
        <v>49</v>
      </c>
      <c r="N909" s="132" t="s">
        <v>49</v>
      </c>
      <c r="O909" s="132" t="s">
        <v>1392</v>
      </c>
    </row>
    <row r="910" spans="1:15" s="131" customFormat="1" x14ac:dyDescent="0.25">
      <c r="A910" s="132"/>
      <c r="B910" s="132" t="s">
        <v>365</v>
      </c>
      <c r="C910" s="133">
        <v>583</v>
      </c>
      <c r="D910" s="132" t="s">
        <v>1647</v>
      </c>
      <c r="E910" s="132">
        <v>15.1389</v>
      </c>
      <c r="F910" s="134">
        <v>1.4</v>
      </c>
      <c r="G910" s="134">
        <v>1.4</v>
      </c>
      <c r="H910" s="171">
        <f t="shared" si="56"/>
        <v>21.194459999999999</v>
      </c>
      <c r="I910" s="174">
        <f t="shared" si="57"/>
        <v>21.194459999999999</v>
      </c>
      <c r="J910" s="173">
        <f t="shared" si="58"/>
        <v>131893.12</v>
      </c>
      <c r="K910" s="175">
        <f t="shared" si="59"/>
        <v>131893.12</v>
      </c>
      <c r="L910" s="134">
        <v>25.4</v>
      </c>
      <c r="M910" s="132" t="s">
        <v>49</v>
      </c>
      <c r="N910" s="132" t="s">
        <v>49</v>
      </c>
      <c r="O910" s="132" t="s">
        <v>1392</v>
      </c>
    </row>
    <row r="911" spans="1:15" s="131" customFormat="1" x14ac:dyDescent="0.25">
      <c r="A911" s="132"/>
      <c r="B911" s="132" t="s">
        <v>364</v>
      </c>
      <c r="C911" s="133">
        <v>583</v>
      </c>
      <c r="D911" s="132" t="s">
        <v>1647</v>
      </c>
      <c r="E911" s="132">
        <v>29.8108</v>
      </c>
      <c r="F911" s="134">
        <v>1.4</v>
      </c>
      <c r="G911" s="134">
        <v>1.4</v>
      </c>
      <c r="H911" s="171">
        <f t="shared" si="56"/>
        <v>41.735120000000002</v>
      </c>
      <c r="I911" s="174">
        <f t="shared" si="57"/>
        <v>41.735120000000002</v>
      </c>
      <c r="J911" s="173">
        <f t="shared" si="58"/>
        <v>259717.65</v>
      </c>
      <c r="K911" s="175">
        <f t="shared" si="59"/>
        <v>259717.65</v>
      </c>
      <c r="L911" s="134">
        <v>52.45</v>
      </c>
      <c r="M911" s="132" t="s">
        <v>49</v>
      </c>
      <c r="N911" s="132" t="s">
        <v>49</v>
      </c>
      <c r="O911" s="132" t="s">
        <v>1392</v>
      </c>
    </row>
    <row r="912" spans="1:15" s="131" customFormat="1" x14ac:dyDescent="0.25">
      <c r="A912" s="132"/>
      <c r="B912" s="132" t="s">
        <v>363</v>
      </c>
      <c r="C912" s="133">
        <v>588</v>
      </c>
      <c r="D912" s="132" t="s">
        <v>1648</v>
      </c>
      <c r="E912" s="132">
        <v>8.0465</v>
      </c>
      <c r="F912" s="134">
        <v>1.4</v>
      </c>
      <c r="G912" s="134">
        <v>1.4</v>
      </c>
      <c r="H912" s="171">
        <f t="shared" si="56"/>
        <v>11.2651</v>
      </c>
      <c r="I912" s="174">
        <f t="shared" si="57"/>
        <v>11.2651</v>
      </c>
      <c r="J912" s="173">
        <f t="shared" si="58"/>
        <v>70102.720000000001</v>
      </c>
      <c r="K912" s="175">
        <f t="shared" si="59"/>
        <v>70102.720000000001</v>
      </c>
      <c r="L912" s="134"/>
      <c r="M912" s="132" t="s">
        <v>49</v>
      </c>
      <c r="N912" s="132" t="s">
        <v>49</v>
      </c>
      <c r="O912" s="132" t="s">
        <v>1392</v>
      </c>
    </row>
    <row r="913" spans="1:15" s="131" customFormat="1" x14ac:dyDescent="0.25">
      <c r="A913" s="132"/>
      <c r="B913" s="132" t="s">
        <v>362</v>
      </c>
      <c r="C913" s="133">
        <v>588</v>
      </c>
      <c r="D913" s="132" t="s">
        <v>1648</v>
      </c>
      <c r="E913" s="132">
        <v>8.9405999999999999</v>
      </c>
      <c r="F913" s="134">
        <v>1.4</v>
      </c>
      <c r="G913" s="134">
        <v>1.4</v>
      </c>
      <c r="H913" s="171">
        <f t="shared" si="56"/>
        <v>12.51684</v>
      </c>
      <c r="I913" s="174">
        <f t="shared" si="57"/>
        <v>12.51684</v>
      </c>
      <c r="J913" s="173">
        <f t="shared" si="58"/>
        <v>77892.3</v>
      </c>
      <c r="K913" s="175">
        <f t="shared" si="59"/>
        <v>77892.3</v>
      </c>
      <c r="L913" s="134">
        <v>43.88</v>
      </c>
      <c r="M913" s="132" t="s">
        <v>49</v>
      </c>
      <c r="N913" s="132" t="s">
        <v>49</v>
      </c>
      <c r="O913" s="132" t="s">
        <v>1392</v>
      </c>
    </row>
    <row r="914" spans="1:15" s="131" customFormat="1" x14ac:dyDescent="0.25">
      <c r="A914" s="132"/>
      <c r="B914" s="132" t="s">
        <v>361</v>
      </c>
      <c r="C914" s="133">
        <v>588</v>
      </c>
      <c r="D914" s="132" t="s">
        <v>1648</v>
      </c>
      <c r="E914" s="132">
        <v>18.400099999999998</v>
      </c>
      <c r="F914" s="134">
        <v>1.4</v>
      </c>
      <c r="G914" s="134">
        <v>1.4</v>
      </c>
      <c r="H914" s="171">
        <f t="shared" si="56"/>
        <v>25.76014</v>
      </c>
      <c r="I914" s="174">
        <f t="shared" si="57"/>
        <v>25.76014</v>
      </c>
      <c r="J914" s="173">
        <f t="shared" si="58"/>
        <v>160305.35</v>
      </c>
      <c r="K914" s="175">
        <f t="shared" si="59"/>
        <v>160305.35</v>
      </c>
      <c r="L914" s="134">
        <v>73.430000000000007</v>
      </c>
      <c r="M914" s="132" t="s">
        <v>49</v>
      </c>
      <c r="N914" s="132" t="s">
        <v>49</v>
      </c>
      <c r="O914" s="132" t="s">
        <v>1392</v>
      </c>
    </row>
    <row r="915" spans="1:15" s="131" customFormat="1" x14ac:dyDescent="0.25">
      <c r="A915" s="132"/>
      <c r="B915" s="132" t="s">
        <v>360</v>
      </c>
      <c r="C915" s="133">
        <v>588</v>
      </c>
      <c r="D915" s="132" t="s">
        <v>1648</v>
      </c>
      <c r="E915" s="132">
        <v>26.8249</v>
      </c>
      <c r="F915" s="134">
        <v>1.4</v>
      </c>
      <c r="G915" s="134">
        <v>1.4</v>
      </c>
      <c r="H915" s="171">
        <f t="shared" si="56"/>
        <v>37.554859999999998</v>
      </c>
      <c r="I915" s="174">
        <f t="shared" si="57"/>
        <v>37.554859999999998</v>
      </c>
      <c r="J915" s="173">
        <f t="shared" si="58"/>
        <v>233703.89</v>
      </c>
      <c r="K915" s="175">
        <f t="shared" si="59"/>
        <v>233703.89</v>
      </c>
      <c r="L915" s="134">
        <v>95.23</v>
      </c>
      <c r="M915" s="132" t="s">
        <v>49</v>
      </c>
      <c r="N915" s="132" t="s">
        <v>49</v>
      </c>
      <c r="O915" s="132" t="s">
        <v>1392</v>
      </c>
    </row>
    <row r="916" spans="1:15" s="131" customFormat="1" x14ac:dyDescent="0.25">
      <c r="A916" s="132"/>
      <c r="B916" s="132" t="s">
        <v>359</v>
      </c>
      <c r="C916" s="133">
        <v>589</v>
      </c>
      <c r="D916" s="132" t="s">
        <v>1649</v>
      </c>
      <c r="E916" s="132">
        <v>14.003299999999999</v>
      </c>
      <c r="F916" s="134">
        <v>1.4</v>
      </c>
      <c r="G916" s="134">
        <v>1.4</v>
      </c>
      <c r="H916" s="171">
        <f t="shared" si="56"/>
        <v>19.604620000000001</v>
      </c>
      <c r="I916" s="174">
        <f t="shared" si="57"/>
        <v>19.604620000000001</v>
      </c>
      <c r="J916" s="173">
        <f t="shared" si="58"/>
        <v>121999.55</v>
      </c>
      <c r="K916" s="175">
        <f t="shared" si="59"/>
        <v>121999.55</v>
      </c>
      <c r="L916" s="134">
        <v>47.83</v>
      </c>
      <c r="M916" s="132" t="s">
        <v>49</v>
      </c>
      <c r="N916" s="132" t="s">
        <v>49</v>
      </c>
      <c r="O916" s="132" t="s">
        <v>1392</v>
      </c>
    </row>
    <row r="917" spans="1:15" s="131" customFormat="1" x14ac:dyDescent="0.25">
      <c r="A917" s="132"/>
      <c r="B917" s="132" t="s">
        <v>358</v>
      </c>
      <c r="C917" s="133">
        <v>589</v>
      </c>
      <c r="D917" s="132" t="s">
        <v>1649</v>
      </c>
      <c r="E917" s="132">
        <v>12.730399999999999</v>
      </c>
      <c r="F917" s="134">
        <v>1.4</v>
      </c>
      <c r="G917" s="134">
        <v>1.4</v>
      </c>
      <c r="H917" s="171">
        <f t="shared" si="56"/>
        <v>17.822559999999999</v>
      </c>
      <c r="I917" s="174">
        <f t="shared" si="57"/>
        <v>17.822559999999999</v>
      </c>
      <c r="J917" s="173">
        <f t="shared" si="58"/>
        <v>110909.79</v>
      </c>
      <c r="K917" s="175">
        <f t="shared" si="59"/>
        <v>110909.79</v>
      </c>
      <c r="L917" s="134">
        <v>52.04</v>
      </c>
      <c r="M917" s="132" t="s">
        <v>49</v>
      </c>
      <c r="N917" s="132" t="s">
        <v>49</v>
      </c>
      <c r="O917" s="132" t="s">
        <v>1392</v>
      </c>
    </row>
    <row r="918" spans="1:15" s="131" customFormat="1" x14ac:dyDescent="0.25">
      <c r="A918" s="132"/>
      <c r="B918" s="132" t="s">
        <v>357</v>
      </c>
      <c r="C918" s="133">
        <v>589</v>
      </c>
      <c r="D918" s="132" t="s">
        <v>1649</v>
      </c>
      <c r="E918" s="132">
        <v>9.7250999999999994</v>
      </c>
      <c r="F918" s="134">
        <v>1.4</v>
      </c>
      <c r="G918" s="134">
        <v>1.4</v>
      </c>
      <c r="H918" s="171">
        <f t="shared" si="56"/>
        <v>13.61514</v>
      </c>
      <c r="I918" s="174">
        <f t="shared" si="57"/>
        <v>13.61514</v>
      </c>
      <c r="J918" s="173">
        <f t="shared" si="58"/>
        <v>84727.02</v>
      </c>
      <c r="K918" s="175">
        <f t="shared" si="59"/>
        <v>84727.02</v>
      </c>
      <c r="L918" s="134">
        <v>23.65</v>
      </c>
      <c r="M918" s="132" t="s">
        <v>49</v>
      </c>
      <c r="N918" s="132" t="s">
        <v>49</v>
      </c>
      <c r="O918" s="132" t="s">
        <v>1392</v>
      </c>
    </row>
    <row r="919" spans="1:15" s="131" customFormat="1" x14ac:dyDescent="0.25">
      <c r="A919" s="132"/>
      <c r="B919" s="132" t="s">
        <v>356</v>
      </c>
      <c r="C919" s="133">
        <v>589</v>
      </c>
      <c r="D919" s="132" t="s">
        <v>1649</v>
      </c>
      <c r="E919" s="132">
        <v>0.3306</v>
      </c>
      <c r="F919" s="134">
        <v>1.4</v>
      </c>
      <c r="G919" s="134">
        <v>1.4</v>
      </c>
      <c r="H919" s="171">
        <f t="shared" si="56"/>
        <v>0.46283999999999997</v>
      </c>
      <c r="I919" s="174">
        <f t="shared" si="57"/>
        <v>0.46283999999999997</v>
      </c>
      <c r="J919" s="173">
        <f t="shared" si="58"/>
        <v>2880.25</v>
      </c>
      <c r="K919" s="175">
        <f t="shared" si="59"/>
        <v>2880.25</v>
      </c>
      <c r="L919" s="134">
        <v>2.23</v>
      </c>
      <c r="M919" s="132" t="s">
        <v>49</v>
      </c>
      <c r="N919" s="132" t="s">
        <v>49</v>
      </c>
      <c r="O919" s="132" t="s">
        <v>1392</v>
      </c>
    </row>
    <row r="920" spans="1:15" s="131" customFormat="1" ht="27" x14ac:dyDescent="0.25">
      <c r="A920" s="132"/>
      <c r="B920" s="132" t="s">
        <v>355</v>
      </c>
      <c r="C920" s="133">
        <v>591</v>
      </c>
      <c r="D920" s="132" t="s">
        <v>1650</v>
      </c>
      <c r="E920" s="132">
        <v>0.378</v>
      </c>
      <c r="F920" s="134">
        <v>1.4</v>
      </c>
      <c r="G920" s="134">
        <v>1.4</v>
      </c>
      <c r="H920" s="171">
        <f t="shared" si="56"/>
        <v>0.5292</v>
      </c>
      <c r="I920" s="174">
        <f t="shared" si="57"/>
        <v>0.5292</v>
      </c>
      <c r="J920" s="173">
        <f t="shared" si="58"/>
        <v>3293.21</v>
      </c>
      <c r="K920" s="175">
        <f t="shared" si="59"/>
        <v>3293.21</v>
      </c>
      <c r="L920" s="134">
        <v>1.93</v>
      </c>
      <c r="M920" s="132" t="s">
        <v>49</v>
      </c>
      <c r="N920" s="132" t="s">
        <v>49</v>
      </c>
      <c r="O920" s="132" t="s">
        <v>1392</v>
      </c>
    </row>
    <row r="921" spans="1:15" s="131" customFormat="1" ht="27" x14ac:dyDescent="0.25">
      <c r="A921" s="132"/>
      <c r="B921" s="132" t="s">
        <v>354</v>
      </c>
      <c r="C921" s="133">
        <v>591</v>
      </c>
      <c r="D921" s="132" t="s">
        <v>1650</v>
      </c>
      <c r="E921" s="132">
        <v>4.9005999999999998</v>
      </c>
      <c r="F921" s="134">
        <v>1.4</v>
      </c>
      <c r="G921" s="134">
        <v>1.4</v>
      </c>
      <c r="H921" s="171">
        <f t="shared" si="56"/>
        <v>6.8608399999999996</v>
      </c>
      <c r="I921" s="174">
        <f t="shared" si="57"/>
        <v>6.8608399999999996</v>
      </c>
      <c r="J921" s="173">
        <f t="shared" si="58"/>
        <v>42695.01</v>
      </c>
      <c r="K921" s="175">
        <f t="shared" si="59"/>
        <v>42695.01</v>
      </c>
      <c r="L921" s="134">
        <v>25.39</v>
      </c>
      <c r="M921" s="132" t="s">
        <v>49</v>
      </c>
      <c r="N921" s="132" t="s">
        <v>49</v>
      </c>
      <c r="O921" s="132" t="s">
        <v>1392</v>
      </c>
    </row>
    <row r="922" spans="1:15" s="131" customFormat="1" ht="27" x14ac:dyDescent="0.25">
      <c r="A922" s="132"/>
      <c r="B922" s="132" t="s">
        <v>353</v>
      </c>
      <c r="C922" s="133">
        <v>591</v>
      </c>
      <c r="D922" s="132" t="s">
        <v>1650</v>
      </c>
      <c r="E922" s="132">
        <v>13.056900000000001</v>
      </c>
      <c r="F922" s="134">
        <v>1.4</v>
      </c>
      <c r="G922" s="134">
        <v>1.4</v>
      </c>
      <c r="H922" s="171">
        <f t="shared" si="56"/>
        <v>18.27966</v>
      </c>
      <c r="I922" s="174">
        <f t="shared" si="57"/>
        <v>18.27966</v>
      </c>
      <c r="J922" s="173">
        <f t="shared" si="58"/>
        <v>113754.32</v>
      </c>
      <c r="K922" s="175">
        <f t="shared" si="59"/>
        <v>113754.32</v>
      </c>
      <c r="L922" s="134">
        <v>41.81</v>
      </c>
      <c r="M922" s="132" t="s">
        <v>49</v>
      </c>
      <c r="N922" s="132" t="s">
        <v>49</v>
      </c>
      <c r="O922" s="132" t="s">
        <v>1392</v>
      </c>
    </row>
    <row r="923" spans="1:15" s="131" customFormat="1" ht="27" x14ac:dyDescent="0.25">
      <c r="A923" s="132"/>
      <c r="B923" s="132" t="s">
        <v>352</v>
      </c>
      <c r="C923" s="133">
        <v>591</v>
      </c>
      <c r="D923" s="132" t="s">
        <v>1650</v>
      </c>
      <c r="E923" s="132">
        <v>21.502300000000002</v>
      </c>
      <c r="F923" s="134">
        <v>1.4</v>
      </c>
      <c r="G923" s="134">
        <v>1.4</v>
      </c>
      <c r="H923" s="171">
        <f t="shared" si="56"/>
        <v>30.10322</v>
      </c>
      <c r="I923" s="174">
        <f t="shared" si="57"/>
        <v>30.10322</v>
      </c>
      <c r="J923" s="173">
        <f t="shared" si="58"/>
        <v>187332.34</v>
      </c>
      <c r="K923" s="175">
        <f t="shared" si="59"/>
        <v>187332.34</v>
      </c>
      <c r="L923" s="134">
        <v>67.12</v>
      </c>
      <c r="M923" s="132" t="s">
        <v>49</v>
      </c>
      <c r="N923" s="132" t="s">
        <v>49</v>
      </c>
      <c r="O923" s="132" t="s">
        <v>1392</v>
      </c>
    </row>
    <row r="924" spans="1:15" s="131" customFormat="1" ht="27" x14ac:dyDescent="0.25">
      <c r="A924" s="132"/>
      <c r="B924" s="132" t="s">
        <v>351</v>
      </c>
      <c r="C924" s="133">
        <v>593</v>
      </c>
      <c r="D924" s="132" t="s">
        <v>1651</v>
      </c>
      <c r="E924" s="132">
        <v>1.4547000000000001</v>
      </c>
      <c r="F924" s="134">
        <v>1.4</v>
      </c>
      <c r="G924" s="134">
        <v>1.4</v>
      </c>
      <c r="H924" s="171">
        <f t="shared" si="56"/>
        <v>2.0365799999999998</v>
      </c>
      <c r="I924" s="174">
        <f t="shared" si="57"/>
        <v>2.0365799999999998</v>
      </c>
      <c r="J924" s="173">
        <f t="shared" si="58"/>
        <v>12673.64</v>
      </c>
      <c r="K924" s="175">
        <f t="shared" si="59"/>
        <v>12673.64</v>
      </c>
      <c r="L924" s="134">
        <v>10.42</v>
      </c>
      <c r="M924" s="132" t="s">
        <v>49</v>
      </c>
      <c r="N924" s="132" t="s">
        <v>49</v>
      </c>
      <c r="O924" s="132" t="s">
        <v>1392</v>
      </c>
    </row>
    <row r="925" spans="1:15" s="131" customFormat="1" ht="27" x14ac:dyDescent="0.25">
      <c r="A925" s="132"/>
      <c r="B925" s="132" t="s">
        <v>350</v>
      </c>
      <c r="C925" s="133">
        <v>593</v>
      </c>
      <c r="D925" s="132" t="s">
        <v>1651</v>
      </c>
      <c r="E925" s="132">
        <v>7.5869999999999997</v>
      </c>
      <c r="F925" s="134">
        <v>1.4</v>
      </c>
      <c r="G925" s="134">
        <v>1.4</v>
      </c>
      <c r="H925" s="171">
        <f t="shared" si="56"/>
        <v>10.6218</v>
      </c>
      <c r="I925" s="174">
        <f t="shared" si="57"/>
        <v>10.6218</v>
      </c>
      <c r="J925" s="173">
        <f t="shared" si="58"/>
        <v>66099.460000000006</v>
      </c>
      <c r="K925" s="175">
        <f t="shared" si="59"/>
        <v>66099.460000000006</v>
      </c>
      <c r="L925" s="134">
        <v>44.92</v>
      </c>
      <c r="M925" s="132" t="s">
        <v>49</v>
      </c>
      <c r="N925" s="132" t="s">
        <v>49</v>
      </c>
      <c r="O925" s="132" t="s">
        <v>1392</v>
      </c>
    </row>
    <row r="926" spans="1:15" s="131" customFormat="1" ht="27" x14ac:dyDescent="0.25">
      <c r="A926" s="132"/>
      <c r="B926" s="132" t="s">
        <v>349</v>
      </c>
      <c r="C926" s="133">
        <v>593</v>
      </c>
      <c r="D926" s="132" t="s">
        <v>1651</v>
      </c>
      <c r="E926" s="132">
        <v>11.617100000000001</v>
      </c>
      <c r="F926" s="134">
        <v>1.4</v>
      </c>
      <c r="G926" s="134">
        <v>1.4</v>
      </c>
      <c r="H926" s="171">
        <f t="shared" si="56"/>
        <v>16.263940000000002</v>
      </c>
      <c r="I926" s="174">
        <f t="shared" si="57"/>
        <v>16.263940000000002</v>
      </c>
      <c r="J926" s="173">
        <f t="shared" si="58"/>
        <v>101210.5</v>
      </c>
      <c r="K926" s="175">
        <f t="shared" si="59"/>
        <v>101210.5</v>
      </c>
      <c r="L926" s="134">
        <v>56.5</v>
      </c>
      <c r="M926" s="132" t="s">
        <v>49</v>
      </c>
      <c r="N926" s="132" t="s">
        <v>49</v>
      </c>
      <c r="O926" s="132" t="s">
        <v>1392</v>
      </c>
    </row>
    <row r="927" spans="1:15" s="131" customFormat="1" ht="27" x14ac:dyDescent="0.25">
      <c r="A927" s="132"/>
      <c r="B927" s="132" t="s">
        <v>348</v>
      </c>
      <c r="C927" s="133">
        <v>593</v>
      </c>
      <c r="D927" s="132" t="s">
        <v>1651</v>
      </c>
      <c r="E927" s="132">
        <v>16.222999999999999</v>
      </c>
      <c r="F927" s="134">
        <v>1.4</v>
      </c>
      <c r="G927" s="134">
        <v>1.4</v>
      </c>
      <c r="H927" s="171">
        <f t="shared" si="56"/>
        <v>22.712199999999999</v>
      </c>
      <c r="I927" s="174">
        <f t="shared" si="57"/>
        <v>22.712199999999999</v>
      </c>
      <c r="J927" s="173">
        <f t="shared" si="58"/>
        <v>141338.01999999999</v>
      </c>
      <c r="K927" s="175">
        <f t="shared" si="59"/>
        <v>141338.01999999999</v>
      </c>
      <c r="L927" s="134">
        <v>66.97</v>
      </c>
      <c r="M927" s="132" t="s">
        <v>49</v>
      </c>
      <c r="N927" s="132" t="s">
        <v>49</v>
      </c>
      <c r="O927" s="132" t="s">
        <v>1392</v>
      </c>
    </row>
    <row r="928" spans="1:15" s="131" customFormat="1" ht="27" x14ac:dyDescent="0.25">
      <c r="A928" s="132"/>
      <c r="B928" s="132" t="s">
        <v>347</v>
      </c>
      <c r="C928" s="133">
        <v>602</v>
      </c>
      <c r="D928" s="132" t="s">
        <v>1652</v>
      </c>
      <c r="E928" s="132">
        <v>3.5945</v>
      </c>
      <c r="F928" s="134">
        <v>1.4</v>
      </c>
      <c r="G928" s="134">
        <v>1.4</v>
      </c>
      <c r="H928" s="171">
        <f t="shared" si="56"/>
        <v>5.0323000000000002</v>
      </c>
      <c r="I928" s="174">
        <f t="shared" si="57"/>
        <v>5.0323000000000002</v>
      </c>
      <c r="J928" s="173">
        <f t="shared" si="58"/>
        <v>31316</v>
      </c>
      <c r="K928" s="175">
        <f t="shared" si="59"/>
        <v>31316</v>
      </c>
      <c r="L928" s="134">
        <v>23.56</v>
      </c>
      <c r="M928" s="132" t="s">
        <v>49</v>
      </c>
      <c r="N928" s="132" t="s">
        <v>49</v>
      </c>
      <c r="O928" s="132" t="s">
        <v>1392</v>
      </c>
    </row>
    <row r="929" spans="1:15" s="131" customFormat="1" ht="27" x14ac:dyDescent="0.25">
      <c r="A929" s="132"/>
      <c r="B929" s="132" t="s">
        <v>346</v>
      </c>
      <c r="C929" s="133">
        <v>602</v>
      </c>
      <c r="D929" s="132" t="s">
        <v>1652</v>
      </c>
      <c r="E929" s="132">
        <v>6.0381</v>
      </c>
      <c r="F929" s="134">
        <v>1.4</v>
      </c>
      <c r="G929" s="134">
        <v>1.4</v>
      </c>
      <c r="H929" s="171">
        <f t="shared" si="56"/>
        <v>8.4533400000000007</v>
      </c>
      <c r="I929" s="174">
        <f t="shared" si="57"/>
        <v>8.4533400000000007</v>
      </c>
      <c r="J929" s="173">
        <f t="shared" si="58"/>
        <v>52605.13</v>
      </c>
      <c r="K929" s="175">
        <f t="shared" si="59"/>
        <v>52605.13</v>
      </c>
      <c r="L929" s="134">
        <v>41.11</v>
      </c>
      <c r="M929" s="132" t="s">
        <v>49</v>
      </c>
      <c r="N929" s="132" t="s">
        <v>49</v>
      </c>
      <c r="O929" s="132" t="s">
        <v>1392</v>
      </c>
    </row>
    <row r="930" spans="1:15" s="131" customFormat="1" ht="27" x14ac:dyDescent="0.25">
      <c r="A930" s="132"/>
      <c r="B930" s="132" t="s">
        <v>345</v>
      </c>
      <c r="C930" s="133">
        <v>602</v>
      </c>
      <c r="D930" s="132" t="s">
        <v>1652</v>
      </c>
      <c r="E930" s="132">
        <v>8.3856999999999999</v>
      </c>
      <c r="F930" s="134">
        <v>1.4</v>
      </c>
      <c r="G930" s="134">
        <v>1.4</v>
      </c>
      <c r="H930" s="171">
        <f t="shared" si="56"/>
        <v>11.739979999999999</v>
      </c>
      <c r="I930" s="174">
        <f t="shared" si="57"/>
        <v>11.739979999999999</v>
      </c>
      <c r="J930" s="173">
        <f t="shared" si="58"/>
        <v>73057.899999999994</v>
      </c>
      <c r="K930" s="175">
        <f t="shared" si="59"/>
        <v>73057.899999999994</v>
      </c>
      <c r="L930" s="134">
        <v>50.03</v>
      </c>
      <c r="M930" s="132" t="s">
        <v>49</v>
      </c>
      <c r="N930" s="132" t="s">
        <v>49</v>
      </c>
      <c r="O930" s="132" t="s">
        <v>1392</v>
      </c>
    </row>
    <row r="931" spans="1:15" s="131" customFormat="1" ht="27" x14ac:dyDescent="0.25">
      <c r="A931" s="132"/>
      <c r="B931" s="132" t="s">
        <v>344</v>
      </c>
      <c r="C931" s="133">
        <v>602</v>
      </c>
      <c r="D931" s="132" t="s">
        <v>1652</v>
      </c>
      <c r="E931" s="132">
        <v>13.036899999999999</v>
      </c>
      <c r="F931" s="134">
        <v>1.4</v>
      </c>
      <c r="G931" s="134">
        <v>1.4</v>
      </c>
      <c r="H931" s="171">
        <f t="shared" si="56"/>
        <v>18.251660000000001</v>
      </c>
      <c r="I931" s="174">
        <f t="shared" si="57"/>
        <v>18.251660000000001</v>
      </c>
      <c r="J931" s="173">
        <f t="shared" si="58"/>
        <v>113580.08</v>
      </c>
      <c r="K931" s="175">
        <f t="shared" si="59"/>
        <v>113580.08</v>
      </c>
      <c r="L931" s="134">
        <v>59.53</v>
      </c>
      <c r="M931" s="132" t="s">
        <v>49</v>
      </c>
      <c r="N931" s="132" t="s">
        <v>49</v>
      </c>
      <c r="O931" s="132" t="s">
        <v>1392</v>
      </c>
    </row>
    <row r="932" spans="1:15" s="131" customFormat="1" ht="27" x14ac:dyDescent="0.25">
      <c r="A932" s="132"/>
      <c r="B932" s="132" t="s">
        <v>343</v>
      </c>
      <c r="C932" s="133">
        <v>603</v>
      </c>
      <c r="D932" s="132" t="s">
        <v>1653</v>
      </c>
      <c r="E932" s="132">
        <v>3.1823000000000001</v>
      </c>
      <c r="F932" s="134">
        <v>1.4</v>
      </c>
      <c r="G932" s="134">
        <v>1.4</v>
      </c>
      <c r="H932" s="171">
        <f t="shared" si="56"/>
        <v>4.4552199999999997</v>
      </c>
      <c r="I932" s="174">
        <f t="shared" si="57"/>
        <v>4.4552199999999997</v>
      </c>
      <c r="J932" s="173">
        <f t="shared" si="58"/>
        <v>27724.83</v>
      </c>
      <c r="K932" s="175">
        <f t="shared" si="59"/>
        <v>27724.83</v>
      </c>
      <c r="L932" s="134">
        <v>21.4</v>
      </c>
      <c r="M932" s="132" t="s">
        <v>49</v>
      </c>
      <c r="N932" s="132" t="s">
        <v>49</v>
      </c>
      <c r="O932" s="132" t="s">
        <v>1392</v>
      </c>
    </row>
    <row r="933" spans="1:15" s="131" customFormat="1" ht="27" x14ac:dyDescent="0.25">
      <c r="A933" s="132"/>
      <c r="B933" s="132" t="s">
        <v>342</v>
      </c>
      <c r="C933" s="133">
        <v>603</v>
      </c>
      <c r="D933" s="132" t="s">
        <v>1653</v>
      </c>
      <c r="E933" s="132">
        <v>4.7176</v>
      </c>
      <c r="F933" s="134">
        <v>1.4</v>
      </c>
      <c r="G933" s="134">
        <v>1.4</v>
      </c>
      <c r="H933" s="171">
        <f t="shared" si="56"/>
        <v>6.6046399999999998</v>
      </c>
      <c r="I933" s="174">
        <f t="shared" si="57"/>
        <v>6.6046399999999998</v>
      </c>
      <c r="J933" s="173">
        <f t="shared" si="58"/>
        <v>41100.67</v>
      </c>
      <c r="K933" s="175">
        <f t="shared" si="59"/>
        <v>41100.67</v>
      </c>
      <c r="L933" s="134">
        <v>33.43</v>
      </c>
      <c r="M933" s="132" t="s">
        <v>49</v>
      </c>
      <c r="N933" s="132" t="s">
        <v>49</v>
      </c>
      <c r="O933" s="132" t="s">
        <v>1392</v>
      </c>
    </row>
    <row r="934" spans="1:15" s="131" customFormat="1" ht="27" x14ac:dyDescent="0.25">
      <c r="A934" s="132"/>
      <c r="B934" s="132" t="s">
        <v>341</v>
      </c>
      <c r="C934" s="133">
        <v>603</v>
      </c>
      <c r="D934" s="132" t="s">
        <v>1653</v>
      </c>
      <c r="E934" s="132">
        <v>7.8545999999999996</v>
      </c>
      <c r="F934" s="134">
        <v>1.4</v>
      </c>
      <c r="G934" s="134">
        <v>1.4</v>
      </c>
      <c r="H934" s="171">
        <f t="shared" si="56"/>
        <v>10.99644</v>
      </c>
      <c r="I934" s="174">
        <f t="shared" si="57"/>
        <v>10.99644</v>
      </c>
      <c r="J934" s="173">
        <f t="shared" si="58"/>
        <v>68430.850000000006</v>
      </c>
      <c r="K934" s="175">
        <f t="shared" si="59"/>
        <v>68430.850000000006</v>
      </c>
      <c r="L934" s="134">
        <v>44.66</v>
      </c>
      <c r="M934" s="132" t="s">
        <v>49</v>
      </c>
      <c r="N934" s="132" t="s">
        <v>49</v>
      </c>
      <c r="O934" s="132" t="s">
        <v>1392</v>
      </c>
    </row>
    <row r="935" spans="1:15" s="131" customFormat="1" ht="27" x14ac:dyDescent="0.25">
      <c r="A935" s="132"/>
      <c r="B935" s="132" t="s">
        <v>340</v>
      </c>
      <c r="C935" s="133">
        <v>603</v>
      </c>
      <c r="D935" s="132" t="s">
        <v>1653</v>
      </c>
      <c r="E935" s="132">
        <v>12.420500000000001</v>
      </c>
      <c r="F935" s="134">
        <v>1.4</v>
      </c>
      <c r="G935" s="134">
        <v>1.4</v>
      </c>
      <c r="H935" s="171">
        <f t="shared" si="56"/>
        <v>17.3887</v>
      </c>
      <c r="I935" s="174">
        <f t="shared" si="57"/>
        <v>17.3887</v>
      </c>
      <c r="J935" s="173">
        <f t="shared" si="58"/>
        <v>108209.88</v>
      </c>
      <c r="K935" s="175">
        <f t="shared" si="59"/>
        <v>108209.88</v>
      </c>
      <c r="L935" s="134">
        <v>58.74</v>
      </c>
      <c r="M935" s="132" t="s">
        <v>49</v>
      </c>
      <c r="N935" s="132" t="s">
        <v>49</v>
      </c>
      <c r="O935" s="132" t="s">
        <v>1392</v>
      </c>
    </row>
    <row r="936" spans="1:15" s="131" customFormat="1" ht="27" x14ac:dyDescent="0.25">
      <c r="A936" s="132"/>
      <c r="B936" s="132" t="s">
        <v>339</v>
      </c>
      <c r="C936" s="133">
        <v>607</v>
      </c>
      <c r="D936" s="132" t="s">
        <v>1654</v>
      </c>
      <c r="E936" s="132">
        <v>3.3170000000000002</v>
      </c>
      <c r="F936" s="134">
        <v>1.4</v>
      </c>
      <c r="G936" s="134">
        <v>1.4</v>
      </c>
      <c r="H936" s="171">
        <f t="shared" si="56"/>
        <v>4.6437999999999997</v>
      </c>
      <c r="I936" s="174">
        <f t="shared" si="57"/>
        <v>4.6437999999999997</v>
      </c>
      <c r="J936" s="173">
        <f t="shared" si="58"/>
        <v>28898.37</v>
      </c>
      <c r="K936" s="175">
        <f t="shared" si="59"/>
        <v>28898.37</v>
      </c>
      <c r="L936" s="134">
        <v>22.86</v>
      </c>
      <c r="M936" s="132" t="s">
        <v>49</v>
      </c>
      <c r="N936" s="132" t="s">
        <v>49</v>
      </c>
      <c r="O936" s="132" t="s">
        <v>1392</v>
      </c>
    </row>
    <row r="937" spans="1:15" s="131" customFormat="1" ht="27" x14ac:dyDescent="0.25">
      <c r="A937" s="132"/>
      <c r="B937" s="132" t="s">
        <v>338</v>
      </c>
      <c r="C937" s="133">
        <v>607</v>
      </c>
      <c r="D937" s="132" t="s">
        <v>1654</v>
      </c>
      <c r="E937" s="132">
        <v>4.6769999999999996</v>
      </c>
      <c r="F937" s="134">
        <v>1.4</v>
      </c>
      <c r="G937" s="134">
        <v>1.4</v>
      </c>
      <c r="H937" s="171">
        <f t="shared" si="56"/>
        <v>6.5477999999999996</v>
      </c>
      <c r="I937" s="174">
        <f t="shared" si="57"/>
        <v>6.5477999999999996</v>
      </c>
      <c r="J937" s="173">
        <f t="shared" si="58"/>
        <v>40746.959999999999</v>
      </c>
      <c r="K937" s="175">
        <f t="shared" si="59"/>
        <v>40746.959999999999</v>
      </c>
      <c r="L937" s="134">
        <v>33.799999999999997</v>
      </c>
      <c r="M937" s="132" t="s">
        <v>49</v>
      </c>
      <c r="N937" s="132" t="s">
        <v>49</v>
      </c>
      <c r="O937" s="132" t="s">
        <v>1392</v>
      </c>
    </row>
    <row r="938" spans="1:15" s="131" customFormat="1" ht="27" x14ac:dyDescent="0.25">
      <c r="A938" s="132"/>
      <c r="B938" s="132" t="s">
        <v>337</v>
      </c>
      <c r="C938" s="133">
        <v>607</v>
      </c>
      <c r="D938" s="132" t="s">
        <v>1654</v>
      </c>
      <c r="E938" s="132">
        <v>6.4451999999999998</v>
      </c>
      <c r="F938" s="134">
        <v>1.4</v>
      </c>
      <c r="G938" s="134">
        <v>1.4</v>
      </c>
      <c r="H938" s="171">
        <f t="shared" si="56"/>
        <v>9.0232799999999997</v>
      </c>
      <c r="I938" s="174">
        <f t="shared" si="57"/>
        <v>9.0232799999999997</v>
      </c>
      <c r="J938" s="173">
        <f t="shared" si="58"/>
        <v>56151.87</v>
      </c>
      <c r="K938" s="175">
        <f t="shared" si="59"/>
        <v>56151.87</v>
      </c>
      <c r="L938" s="134">
        <v>41.02</v>
      </c>
      <c r="M938" s="132" t="s">
        <v>49</v>
      </c>
      <c r="N938" s="132" t="s">
        <v>49</v>
      </c>
      <c r="O938" s="132" t="s">
        <v>1392</v>
      </c>
    </row>
    <row r="939" spans="1:15" s="131" customFormat="1" ht="27" x14ac:dyDescent="0.25">
      <c r="A939" s="132"/>
      <c r="B939" s="132" t="s">
        <v>336</v>
      </c>
      <c r="C939" s="133">
        <v>607</v>
      </c>
      <c r="D939" s="132" t="s">
        <v>1654</v>
      </c>
      <c r="E939" s="132">
        <v>10.5059</v>
      </c>
      <c r="F939" s="134">
        <v>1.4</v>
      </c>
      <c r="G939" s="134">
        <v>1.4</v>
      </c>
      <c r="H939" s="171">
        <f t="shared" si="56"/>
        <v>14.708259999999999</v>
      </c>
      <c r="I939" s="174">
        <f t="shared" si="57"/>
        <v>14.708259999999999</v>
      </c>
      <c r="J939" s="173">
        <f t="shared" si="58"/>
        <v>91529.5</v>
      </c>
      <c r="K939" s="175">
        <f t="shared" si="59"/>
        <v>91529.5</v>
      </c>
      <c r="L939" s="134">
        <v>49.07</v>
      </c>
      <c r="M939" s="132" t="s">
        <v>49</v>
      </c>
      <c r="N939" s="132" t="s">
        <v>49</v>
      </c>
      <c r="O939" s="132" t="s">
        <v>1392</v>
      </c>
    </row>
    <row r="940" spans="1:15" s="131" customFormat="1" ht="27" x14ac:dyDescent="0.25">
      <c r="A940" s="132"/>
      <c r="B940" s="132" t="s">
        <v>335</v>
      </c>
      <c r="C940" s="133">
        <v>608</v>
      </c>
      <c r="D940" s="132" t="s">
        <v>1655</v>
      </c>
      <c r="E940" s="132">
        <v>2.3683000000000001</v>
      </c>
      <c r="F940" s="134">
        <v>1.4</v>
      </c>
      <c r="G940" s="134">
        <v>1.4</v>
      </c>
      <c r="H940" s="171">
        <f t="shared" si="56"/>
        <v>3.31562</v>
      </c>
      <c r="I940" s="174">
        <f t="shared" si="57"/>
        <v>3.31562</v>
      </c>
      <c r="J940" s="173">
        <f t="shared" si="58"/>
        <v>20633.099999999999</v>
      </c>
      <c r="K940" s="175">
        <f t="shared" si="59"/>
        <v>20633.099999999999</v>
      </c>
      <c r="L940" s="134">
        <v>19.12</v>
      </c>
      <c r="M940" s="132" t="s">
        <v>49</v>
      </c>
      <c r="N940" s="132" t="s">
        <v>49</v>
      </c>
      <c r="O940" s="132" t="s">
        <v>1392</v>
      </c>
    </row>
    <row r="941" spans="1:15" s="131" customFormat="1" ht="27" x14ac:dyDescent="0.25">
      <c r="A941" s="132"/>
      <c r="B941" s="132" t="s">
        <v>334</v>
      </c>
      <c r="C941" s="133">
        <v>608</v>
      </c>
      <c r="D941" s="132" t="s">
        <v>1655</v>
      </c>
      <c r="E941" s="132">
        <v>4.0057999999999998</v>
      </c>
      <c r="F941" s="134">
        <v>1.4</v>
      </c>
      <c r="G941" s="134">
        <v>1.4</v>
      </c>
      <c r="H941" s="171">
        <f t="shared" si="56"/>
        <v>5.6081200000000004</v>
      </c>
      <c r="I941" s="174">
        <f t="shared" si="57"/>
        <v>5.6081200000000004</v>
      </c>
      <c r="J941" s="173">
        <f t="shared" si="58"/>
        <v>34899.33</v>
      </c>
      <c r="K941" s="175">
        <f t="shared" si="59"/>
        <v>34899.33</v>
      </c>
      <c r="L941" s="134">
        <v>29.06</v>
      </c>
      <c r="M941" s="132" t="s">
        <v>49</v>
      </c>
      <c r="N941" s="132" t="s">
        <v>49</v>
      </c>
      <c r="O941" s="132" t="s">
        <v>1392</v>
      </c>
    </row>
    <row r="942" spans="1:15" s="131" customFormat="1" ht="27" x14ac:dyDescent="0.25">
      <c r="A942" s="132"/>
      <c r="B942" s="132" t="s">
        <v>333</v>
      </c>
      <c r="C942" s="133">
        <v>608</v>
      </c>
      <c r="D942" s="132" t="s">
        <v>1655</v>
      </c>
      <c r="E942" s="132">
        <v>6.1351000000000004</v>
      </c>
      <c r="F942" s="134">
        <v>1.4</v>
      </c>
      <c r="G942" s="134">
        <v>1.4</v>
      </c>
      <c r="H942" s="171">
        <f t="shared" si="56"/>
        <v>8.5891400000000004</v>
      </c>
      <c r="I942" s="174">
        <f t="shared" si="57"/>
        <v>8.5891400000000004</v>
      </c>
      <c r="J942" s="173">
        <f t="shared" si="58"/>
        <v>53450.22</v>
      </c>
      <c r="K942" s="175">
        <f t="shared" si="59"/>
        <v>53450.22</v>
      </c>
      <c r="L942" s="134">
        <v>36.93</v>
      </c>
      <c r="M942" s="132" t="s">
        <v>49</v>
      </c>
      <c r="N942" s="132" t="s">
        <v>49</v>
      </c>
      <c r="O942" s="132" t="s">
        <v>1392</v>
      </c>
    </row>
    <row r="943" spans="1:15" s="131" customFormat="1" ht="27" x14ac:dyDescent="0.25">
      <c r="A943" s="132"/>
      <c r="B943" s="132" t="s">
        <v>332</v>
      </c>
      <c r="C943" s="133">
        <v>608</v>
      </c>
      <c r="D943" s="132" t="s">
        <v>1655</v>
      </c>
      <c r="E943" s="132">
        <v>8.5373000000000001</v>
      </c>
      <c r="F943" s="134">
        <v>1.4</v>
      </c>
      <c r="G943" s="134">
        <v>1.4</v>
      </c>
      <c r="H943" s="171">
        <f t="shared" si="56"/>
        <v>11.952220000000001</v>
      </c>
      <c r="I943" s="174">
        <f t="shared" si="57"/>
        <v>11.952220000000001</v>
      </c>
      <c r="J943" s="173">
        <f t="shared" si="58"/>
        <v>74378.67</v>
      </c>
      <c r="K943" s="175">
        <f t="shared" si="59"/>
        <v>74378.67</v>
      </c>
      <c r="L943" s="134">
        <v>45.24</v>
      </c>
      <c r="M943" s="132" t="s">
        <v>49</v>
      </c>
      <c r="N943" s="132" t="s">
        <v>49</v>
      </c>
      <c r="O943" s="132" t="s">
        <v>1392</v>
      </c>
    </row>
    <row r="944" spans="1:15" s="131" customFormat="1" x14ac:dyDescent="0.25">
      <c r="A944" s="132"/>
      <c r="B944" s="132" t="s">
        <v>331</v>
      </c>
      <c r="C944" s="133">
        <v>609</v>
      </c>
      <c r="D944" s="132" t="s">
        <v>1656</v>
      </c>
      <c r="E944" s="132">
        <v>3.6577000000000002</v>
      </c>
      <c r="F944" s="134">
        <v>1.4</v>
      </c>
      <c r="G944" s="134">
        <v>1.4</v>
      </c>
      <c r="H944" s="171">
        <f t="shared" si="56"/>
        <v>5.1207799999999999</v>
      </c>
      <c r="I944" s="174">
        <f t="shared" si="57"/>
        <v>5.1207799999999999</v>
      </c>
      <c r="J944" s="173">
        <f t="shared" si="58"/>
        <v>31866.61</v>
      </c>
      <c r="K944" s="175">
        <f t="shared" si="59"/>
        <v>31866.61</v>
      </c>
      <c r="L944" s="134">
        <v>31.57</v>
      </c>
      <c r="M944" s="132" t="s">
        <v>49</v>
      </c>
      <c r="N944" s="132" t="s">
        <v>49</v>
      </c>
      <c r="O944" s="132" t="s">
        <v>1392</v>
      </c>
    </row>
    <row r="945" spans="1:15" s="131" customFormat="1" x14ac:dyDescent="0.25">
      <c r="A945" s="132"/>
      <c r="B945" s="132" t="s">
        <v>330</v>
      </c>
      <c r="C945" s="133">
        <v>609</v>
      </c>
      <c r="D945" s="132" t="s">
        <v>1656</v>
      </c>
      <c r="E945" s="132">
        <v>4.2680999999999996</v>
      </c>
      <c r="F945" s="134">
        <v>1.4</v>
      </c>
      <c r="G945" s="134">
        <v>1.4</v>
      </c>
      <c r="H945" s="171">
        <f t="shared" si="56"/>
        <v>5.9753400000000001</v>
      </c>
      <c r="I945" s="174">
        <f t="shared" si="57"/>
        <v>5.9753400000000001</v>
      </c>
      <c r="J945" s="173">
        <f t="shared" si="58"/>
        <v>37184.54</v>
      </c>
      <c r="K945" s="175">
        <f t="shared" si="59"/>
        <v>37184.54</v>
      </c>
      <c r="L945" s="134">
        <v>20.97</v>
      </c>
      <c r="M945" s="132" t="s">
        <v>49</v>
      </c>
      <c r="N945" s="132" t="s">
        <v>49</v>
      </c>
      <c r="O945" s="132" t="s">
        <v>1392</v>
      </c>
    </row>
    <row r="946" spans="1:15" s="131" customFormat="1" x14ac:dyDescent="0.25">
      <c r="A946" s="132"/>
      <c r="B946" s="132" t="s">
        <v>329</v>
      </c>
      <c r="C946" s="133">
        <v>609</v>
      </c>
      <c r="D946" s="132" t="s">
        <v>1656</v>
      </c>
      <c r="E946" s="132">
        <v>7.4394999999999998</v>
      </c>
      <c r="F946" s="134">
        <v>1.4</v>
      </c>
      <c r="G946" s="134">
        <v>1.4</v>
      </c>
      <c r="H946" s="171">
        <f t="shared" si="56"/>
        <v>10.4153</v>
      </c>
      <c r="I946" s="174">
        <f t="shared" si="57"/>
        <v>10.4153</v>
      </c>
      <c r="J946" s="173">
        <f t="shared" si="58"/>
        <v>64814.41</v>
      </c>
      <c r="K946" s="175">
        <f t="shared" si="59"/>
        <v>64814.41</v>
      </c>
      <c r="L946" s="134">
        <v>35.659999999999997</v>
      </c>
      <c r="M946" s="132" t="s">
        <v>49</v>
      </c>
      <c r="N946" s="132" t="s">
        <v>49</v>
      </c>
      <c r="O946" s="132" t="s">
        <v>1392</v>
      </c>
    </row>
    <row r="947" spans="1:15" s="131" customFormat="1" x14ac:dyDescent="0.25">
      <c r="A947" s="132"/>
      <c r="B947" s="132" t="s">
        <v>328</v>
      </c>
      <c r="C947" s="133">
        <v>609</v>
      </c>
      <c r="D947" s="132" t="s">
        <v>1656</v>
      </c>
      <c r="E947" s="132">
        <v>14.4194</v>
      </c>
      <c r="F947" s="134">
        <v>1.4</v>
      </c>
      <c r="G947" s="134">
        <v>1.4</v>
      </c>
      <c r="H947" s="171">
        <f t="shared" si="56"/>
        <v>20.187159999999999</v>
      </c>
      <c r="I947" s="174">
        <f t="shared" si="57"/>
        <v>20.187159999999999</v>
      </c>
      <c r="J947" s="173">
        <f t="shared" si="58"/>
        <v>125624.7</v>
      </c>
      <c r="K947" s="175">
        <f t="shared" si="59"/>
        <v>125624.7</v>
      </c>
      <c r="L947" s="134">
        <v>57.42</v>
      </c>
      <c r="M947" s="132" t="s">
        <v>49</v>
      </c>
      <c r="N947" s="132" t="s">
        <v>49</v>
      </c>
      <c r="O947" s="132" t="s">
        <v>1392</v>
      </c>
    </row>
    <row r="948" spans="1:15" s="131" customFormat="1" ht="27" x14ac:dyDescent="0.25">
      <c r="A948" s="132"/>
      <c r="B948" s="132" t="s">
        <v>327</v>
      </c>
      <c r="C948" s="133">
        <v>611</v>
      </c>
      <c r="D948" s="132" t="s">
        <v>1657</v>
      </c>
      <c r="E948" s="132">
        <v>1.8134999999999999</v>
      </c>
      <c r="F948" s="134">
        <v>1.4</v>
      </c>
      <c r="G948" s="134">
        <v>1.4</v>
      </c>
      <c r="H948" s="171">
        <f t="shared" si="56"/>
        <v>2.5388999999999999</v>
      </c>
      <c r="I948" s="174">
        <f t="shared" si="57"/>
        <v>2.5388999999999999</v>
      </c>
      <c r="J948" s="173">
        <f t="shared" si="58"/>
        <v>15799.57</v>
      </c>
      <c r="K948" s="175">
        <f t="shared" si="59"/>
        <v>15799.57</v>
      </c>
      <c r="L948" s="134">
        <v>13.43</v>
      </c>
      <c r="M948" s="132" t="s">
        <v>49</v>
      </c>
      <c r="N948" s="132" t="s">
        <v>49</v>
      </c>
      <c r="O948" s="132" t="s">
        <v>1392</v>
      </c>
    </row>
    <row r="949" spans="1:15" s="131" customFormat="1" ht="27" x14ac:dyDescent="0.25">
      <c r="A949" s="132"/>
      <c r="B949" s="132" t="s">
        <v>326</v>
      </c>
      <c r="C949" s="133">
        <v>611</v>
      </c>
      <c r="D949" s="132" t="s">
        <v>1657</v>
      </c>
      <c r="E949" s="132">
        <v>2.8940999999999999</v>
      </c>
      <c r="F949" s="134">
        <v>1.4</v>
      </c>
      <c r="G949" s="134">
        <v>1.4</v>
      </c>
      <c r="H949" s="171">
        <f t="shared" si="56"/>
        <v>4.0517399999999997</v>
      </c>
      <c r="I949" s="174">
        <f t="shared" si="57"/>
        <v>4.0517399999999997</v>
      </c>
      <c r="J949" s="173">
        <f t="shared" si="58"/>
        <v>25213.98</v>
      </c>
      <c r="K949" s="175">
        <f t="shared" si="59"/>
        <v>25213.98</v>
      </c>
      <c r="L949" s="134">
        <v>22.29</v>
      </c>
      <c r="M949" s="132" t="s">
        <v>49</v>
      </c>
      <c r="N949" s="132" t="s">
        <v>49</v>
      </c>
      <c r="O949" s="132" t="s">
        <v>1392</v>
      </c>
    </row>
    <row r="950" spans="1:15" s="131" customFormat="1" ht="27" x14ac:dyDescent="0.25">
      <c r="A950" s="132"/>
      <c r="B950" s="132" t="s">
        <v>325</v>
      </c>
      <c r="C950" s="133">
        <v>611</v>
      </c>
      <c r="D950" s="132" t="s">
        <v>1657</v>
      </c>
      <c r="E950" s="132">
        <v>4.7808000000000002</v>
      </c>
      <c r="F950" s="134">
        <v>1.4</v>
      </c>
      <c r="G950" s="134">
        <v>1.4</v>
      </c>
      <c r="H950" s="171">
        <f t="shared" si="56"/>
        <v>6.6931200000000004</v>
      </c>
      <c r="I950" s="174">
        <f t="shared" si="57"/>
        <v>6.6931200000000004</v>
      </c>
      <c r="J950" s="173">
        <f t="shared" si="58"/>
        <v>41651.29</v>
      </c>
      <c r="K950" s="175">
        <f t="shared" si="59"/>
        <v>41651.29</v>
      </c>
      <c r="L950" s="134">
        <v>29.99</v>
      </c>
      <c r="M950" s="132" t="s">
        <v>49</v>
      </c>
      <c r="N950" s="132" t="s">
        <v>49</v>
      </c>
      <c r="O950" s="132" t="s">
        <v>1392</v>
      </c>
    </row>
    <row r="951" spans="1:15" s="131" customFormat="1" ht="27" x14ac:dyDescent="0.25">
      <c r="A951" s="132"/>
      <c r="B951" s="132" t="s">
        <v>324</v>
      </c>
      <c r="C951" s="133">
        <v>611</v>
      </c>
      <c r="D951" s="132" t="s">
        <v>1657</v>
      </c>
      <c r="E951" s="132">
        <v>9.6975999999999996</v>
      </c>
      <c r="F951" s="134">
        <v>1.4</v>
      </c>
      <c r="G951" s="134">
        <v>1.4</v>
      </c>
      <c r="H951" s="171">
        <f t="shared" si="56"/>
        <v>13.576639999999999</v>
      </c>
      <c r="I951" s="174">
        <f t="shared" si="57"/>
        <v>13.576639999999999</v>
      </c>
      <c r="J951" s="173">
        <f t="shared" si="58"/>
        <v>84487.43</v>
      </c>
      <c r="K951" s="175">
        <f t="shared" si="59"/>
        <v>84487.43</v>
      </c>
      <c r="L951" s="134">
        <v>33.32</v>
      </c>
      <c r="M951" s="132" t="s">
        <v>49</v>
      </c>
      <c r="N951" s="132" t="s">
        <v>49</v>
      </c>
      <c r="O951" s="132" t="s">
        <v>1392</v>
      </c>
    </row>
    <row r="952" spans="1:15" s="131" customFormat="1" ht="27" x14ac:dyDescent="0.25">
      <c r="A952" s="132"/>
      <c r="B952" s="132" t="s">
        <v>323</v>
      </c>
      <c r="C952" s="133">
        <v>612</v>
      </c>
      <c r="D952" s="132" t="s">
        <v>1658</v>
      </c>
      <c r="E952" s="132">
        <v>2.0987</v>
      </c>
      <c r="F952" s="134">
        <v>1.4</v>
      </c>
      <c r="G952" s="134">
        <v>1.4</v>
      </c>
      <c r="H952" s="171">
        <f t="shared" si="56"/>
        <v>2.93818</v>
      </c>
      <c r="I952" s="174">
        <f t="shared" si="57"/>
        <v>2.93818</v>
      </c>
      <c r="J952" s="173">
        <f t="shared" si="58"/>
        <v>18284.29</v>
      </c>
      <c r="K952" s="175">
        <f t="shared" si="59"/>
        <v>18284.29</v>
      </c>
      <c r="L952" s="134">
        <v>16.91</v>
      </c>
      <c r="M952" s="132" t="s">
        <v>49</v>
      </c>
      <c r="N952" s="132" t="s">
        <v>49</v>
      </c>
      <c r="O952" s="132" t="s">
        <v>1392</v>
      </c>
    </row>
    <row r="953" spans="1:15" s="131" customFormat="1" ht="27" x14ac:dyDescent="0.25">
      <c r="A953" s="132"/>
      <c r="B953" s="132" t="s">
        <v>322</v>
      </c>
      <c r="C953" s="133">
        <v>612</v>
      </c>
      <c r="D953" s="132" t="s">
        <v>1658</v>
      </c>
      <c r="E953" s="132">
        <v>3.1467999999999998</v>
      </c>
      <c r="F953" s="134">
        <v>1.4</v>
      </c>
      <c r="G953" s="134">
        <v>1.4</v>
      </c>
      <c r="H953" s="171">
        <f t="shared" si="56"/>
        <v>4.4055200000000001</v>
      </c>
      <c r="I953" s="174">
        <f t="shared" si="57"/>
        <v>4.4055200000000001</v>
      </c>
      <c r="J953" s="173">
        <f t="shared" si="58"/>
        <v>27415.55</v>
      </c>
      <c r="K953" s="175">
        <f t="shared" si="59"/>
        <v>27415.55</v>
      </c>
      <c r="L953" s="134">
        <v>23.97</v>
      </c>
      <c r="M953" s="132" t="s">
        <v>49</v>
      </c>
      <c r="N953" s="132" t="s">
        <v>49</v>
      </c>
      <c r="O953" s="132" t="s">
        <v>1392</v>
      </c>
    </row>
    <row r="954" spans="1:15" s="131" customFormat="1" ht="27" x14ac:dyDescent="0.25">
      <c r="A954" s="132"/>
      <c r="B954" s="132" t="s">
        <v>321</v>
      </c>
      <c r="C954" s="133">
        <v>612</v>
      </c>
      <c r="D954" s="132" t="s">
        <v>1658</v>
      </c>
      <c r="E954" s="132">
        <v>4.6185999999999998</v>
      </c>
      <c r="F954" s="134">
        <v>1.4</v>
      </c>
      <c r="G954" s="134">
        <v>1.4</v>
      </c>
      <c r="H954" s="171">
        <f t="shared" si="56"/>
        <v>6.4660399999999996</v>
      </c>
      <c r="I954" s="174">
        <f t="shared" si="57"/>
        <v>6.4660399999999996</v>
      </c>
      <c r="J954" s="173">
        <f t="shared" si="58"/>
        <v>40238.17</v>
      </c>
      <c r="K954" s="175">
        <f t="shared" si="59"/>
        <v>40238.17</v>
      </c>
      <c r="L954" s="134">
        <v>30.34</v>
      </c>
      <c r="M954" s="132" t="s">
        <v>49</v>
      </c>
      <c r="N954" s="132" t="s">
        <v>49</v>
      </c>
      <c r="O954" s="132" t="s">
        <v>1392</v>
      </c>
    </row>
    <row r="955" spans="1:15" s="131" customFormat="1" ht="27" x14ac:dyDescent="0.25">
      <c r="A955" s="132"/>
      <c r="B955" s="132" t="s">
        <v>320</v>
      </c>
      <c r="C955" s="133">
        <v>612</v>
      </c>
      <c r="D955" s="132" t="s">
        <v>1658</v>
      </c>
      <c r="E955" s="132">
        <v>7.1311</v>
      </c>
      <c r="F955" s="134">
        <v>1.4</v>
      </c>
      <c r="G955" s="134">
        <v>1.4</v>
      </c>
      <c r="H955" s="171">
        <f t="shared" si="56"/>
        <v>9.9835399999999996</v>
      </c>
      <c r="I955" s="174">
        <f t="shared" si="57"/>
        <v>9.9835399999999996</v>
      </c>
      <c r="J955" s="173">
        <f t="shared" si="58"/>
        <v>62127.57</v>
      </c>
      <c r="K955" s="175">
        <f t="shared" si="59"/>
        <v>62127.57</v>
      </c>
      <c r="L955" s="134">
        <v>37.82</v>
      </c>
      <c r="M955" s="132" t="s">
        <v>49</v>
      </c>
      <c r="N955" s="132" t="s">
        <v>49</v>
      </c>
      <c r="O955" s="132" t="s">
        <v>1392</v>
      </c>
    </row>
    <row r="956" spans="1:15" s="131" customFormat="1" ht="27" x14ac:dyDescent="0.25">
      <c r="A956" s="132"/>
      <c r="B956" s="132" t="s">
        <v>319</v>
      </c>
      <c r="C956" s="133">
        <v>613</v>
      </c>
      <c r="D956" s="132" t="s">
        <v>1659</v>
      </c>
      <c r="E956" s="132">
        <v>1.7576000000000001</v>
      </c>
      <c r="F956" s="134">
        <v>1.4</v>
      </c>
      <c r="G956" s="134">
        <v>1.4</v>
      </c>
      <c r="H956" s="171">
        <f t="shared" si="56"/>
        <v>2.4606400000000002</v>
      </c>
      <c r="I956" s="174">
        <f t="shared" si="57"/>
        <v>2.4606400000000002</v>
      </c>
      <c r="J956" s="173">
        <f t="shared" si="58"/>
        <v>15312.56</v>
      </c>
      <c r="K956" s="175">
        <f t="shared" si="59"/>
        <v>15312.56</v>
      </c>
      <c r="L956" s="134">
        <v>13.87</v>
      </c>
      <c r="M956" s="132" t="s">
        <v>49</v>
      </c>
      <c r="N956" s="132" t="s">
        <v>49</v>
      </c>
      <c r="O956" s="132" t="s">
        <v>1392</v>
      </c>
    </row>
    <row r="957" spans="1:15" s="131" customFormat="1" ht="27" x14ac:dyDescent="0.25">
      <c r="A957" s="132"/>
      <c r="B957" s="132" t="s">
        <v>318</v>
      </c>
      <c r="C957" s="133">
        <v>613</v>
      </c>
      <c r="D957" s="132" t="s">
        <v>1659</v>
      </c>
      <c r="E957" s="132">
        <v>3.0594999999999999</v>
      </c>
      <c r="F957" s="134">
        <v>1.4</v>
      </c>
      <c r="G957" s="134">
        <v>1.4</v>
      </c>
      <c r="H957" s="171">
        <f t="shared" si="56"/>
        <v>4.2832999999999997</v>
      </c>
      <c r="I957" s="174">
        <f t="shared" si="57"/>
        <v>4.2832999999999997</v>
      </c>
      <c r="J957" s="173">
        <f t="shared" si="58"/>
        <v>26654.98</v>
      </c>
      <c r="K957" s="175">
        <f t="shared" si="59"/>
        <v>26654.98</v>
      </c>
      <c r="L957" s="134">
        <v>21.73</v>
      </c>
      <c r="M957" s="132" t="s">
        <v>49</v>
      </c>
      <c r="N957" s="132" t="s">
        <v>49</v>
      </c>
      <c r="O957" s="132" t="s">
        <v>1392</v>
      </c>
    </row>
    <row r="958" spans="1:15" s="131" customFormat="1" ht="27" x14ac:dyDescent="0.25">
      <c r="A958" s="132"/>
      <c r="B958" s="132" t="s">
        <v>317</v>
      </c>
      <c r="C958" s="133">
        <v>613</v>
      </c>
      <c r="D958" s="132" t="s">
        <v>1659</v>
      </c>
      <c r="E958" s="132">
        <v>4.6041999999999996</v>
      </c>
      <c r="F958" s="134">
        <v>1.4</v>
      </c>
      <c r="G958" s="134">
        <v>1.4</v>
      </c>
      <c r="H958" s="171">
        <f t="shared" si="56"/>
        <v>6.4458799999999998</v>
      </c>
      <c r="I958" s="174">
        <f t="shared" si="57"/>
        <v>6.4458799999999998</v>
      </c>
      <c r="J958" s="173">
        <f t="shared" si="58"/>
        <v>40112.71</v>
      </c>
      <c r="K958" s="175">
        <f t="shared" si="59"/>
        <v>40112.71</v>
      </c>
      <c r="L958" s="134">
        <v>29.28</v>
      </c>
      <c r="M958" s="132" t="s">
        <v>49</v>
      </c>
      <c r="N958" s="132" t="s">
        <v>49</v>
      </c>
      <c r="O958" s="132" t="s">
        <v>1392</v>
      </c>
    </row>
    <row r="959" spans="1:15" s="131" customFormat="1" ht="27" x14ac:dyDescent="0.25">
      <c r="A959" s="132"/>
      <c r="B959" s="132" t="s">
        <v>316</v>
      </c>
      <c r="C959" s="133">
        <v>613</v>
      </c>
      <c r="D959" s="132" t="s">
        <v>1659</v>
      </c>
      <c r="E959" s="132">
        <v>8.8071000000000002</v>
      </c>
      <c r="F959" s="134">
        <v>1.4</v>
      </c>
      <c r="G959" s="134">
        <v>1.4</v>
      </c>
      <c r="H959" s="171">
        <f t="shared" si="56"/>
        <v>12.329940000000001</v>
      </c>
      <c r="I959" s="174">
        <f t="shared" si="57"/>
        <v>12.329940000000001</v>
      </c>
      <c r="J959" s="173">
        <f t="shared" si="58"/>
        <v>76729.22</v>
      </c>
      <c r="K959" s="175">
        <f t="shared" si="59"/>
        <v>76729.22</v>
      </c>
      <c r="L959" s="134">
        <v>33.950000000000003</v>
      </c>
      <c r="M959" s="132" t="s">
        <v>49</v>
      </c>
      <c r="N959" s="132" t="s">
        <v>49</v>
      </c>
      <c r="O959" s="132" t="s">
        <v>1392</v>
      </c>
    </row>
    <row r="960" spans="1:15" s="131" customFormat="1" ht="27" x14ac:dyDescent="0.25">
      <c r="A960" s="132"/>
      <c r="B960" s="132" t="s">
        <v>315</v>
      </c>
      <c r="C960" s="133">
        <v>614</v>
      </c>
      <c r="D960" s="132" t="s">
        <v>1660</v>
      </c>
      <c r="E960" s="132">
        <v>1.181</v>
      </c>
      <c r="F960" s="134">
        <v>1.4</v>
      </c>
      <c r="G960" s="134">
        <v>1.4</v>
      </c>
      <c r="H960" s="171">
        <f t="shared" si="56"/>
        <v>1.6534</v>
      </c>
      <c r="I960" s="174">
        <f t="shared" si="57"/>
        <v>1.6534</v>
      </c>
      <c r="J960" s="173">
        <f t="shared" si="58"/>
        <v>10289.11</v>
      </c>
      <c r="K960" s="175">
        <f t="shared" si="59"/>
        <v>10289.11</v>
      </c>
      <c r="L960" s="134">
        <v>10.75</v>
      </c>
      <c r="M960" s="132" t="s">
        <v>49</v>
      </c>
      <c r="N960" s="132" t="s">
        <v>49</v>
      </c>
      <c r="O960" s="132" t="s">
        <v>1392</v>
      </c>
    </row>
    <row r="961" spans="1:15" s="131" customFormat="1" ht="27" x14ac:dyDescent="0.25">
      <c r="A961" s="132"/>
      <c r="B961" s="132" t="s">
        <v>314</v>
      </c>
      <c r="C961" s="133">
        <v>614</v>
      </c>
      <c r="D961" s="132" t="s">
        <v>1660</v>
      </c>
      <c r="E961" s="132">
        <v>2.5407000000000002</v>
      </c>
      <c r="F961" s="134">
        <v>1.4</v>
      </c>
      <c r="G961" s="134">
        <v>1.4</v>
      </c>
      <c r="H961" s="171">
        <f t="shared" si="56"/>
        <v>3.5569799999999998</v>
      </c>
      <c r="I961" s="174">
        <f t="shared" si="57"/>
        <v>3.5569799999999998</v>
      </c>
      <c r="J961" s="173">
        <f t="shared" si="58"/>
        <v>22135.09</v>
      </c>
      <c r="K961" s="175">
        <f t="shared" si="59"/>
        <v>22135.09</v>
      </c>
      <c r="L961" s="134">
        <v>19.43</v>
      </c>
      <c r="M961" s="132" t="s">
        <v>49</v>
      </c>
      <c r="N961" s="132" t="s">
        <v>49</v>
      </c>
      <c r="O961" s="132" t="s">
        <v>1392</v>
      </c>
    </row>
    <row r="962" spans="1:15" s="131" customFormat="1" ht="27" x14ac:dyDescent="0.25">
      <c r="A962" s="132"/>
      <c r="B962" s="132" t="s">
        <v>313</v>
      </c>
      <c r="C962" s="133">
        <v>614</v>
      </c>
      <c r="D962" s="132" t="s">
        <v>1660</v>
      </c>
      <c r="E962" s="132">
        <v>3.9138999999999999</v>
      </c>
      <c r="F962" s="134">
        <v>1.4</v>
      </c>
      <c r="G962" s="134">
        <v>1.4</v>
      </c>
      <c r="H962" s="171">
        <f t="shared" si="56"/>
        <v>5.4794600000000004</v>
      </c>
      <c r="I962" s="174">
        <f t="shared" si="57"/>
        <v>5.4794600000000004</v>
      </c>
      <c r="J962" s="173">
        <f t="shared" si="58"/>
        <v>34098.68</v>
      </c>
      <c r="K962" s="175">
        <f t="shared" si="59"/>
        <v>34098.68</v>
      </c>
      <c r="L962" s="134">
        <v>26.67</v>
      </c>
      <c r="M962" s="132" t="s">
        <v>49</v>
      </c>
      <c r="N962" s="132" t="s">
        <v>49</v>
      </c>
      <c r="O962" s="132" t="s">
        <v>1392</v>
      </c>
    </row>
    <row r="963" spans="1:15" s="131" customFormat="1" ht="27" x14ac:dyDescent="0.25">
      <c r="A963" s="132"/>
      <c r="B963" s="132" t="s">
        <v>312</v>
      </c>
      <c r="C963" s="133">
        <v>614</v>
      </c>
      <c r="D963" s="132" t="s">
        <v>1660</v>
      </c>
      <c r="E963" s="132">
        <v>5.7484000000000002</v>
      </c>
      <c r="F963" s="134">
        <v>1.4</v>
      </c>
      <c r="G963" s="134">
        <v>1.4</v>
      </c>
      <c r="H963" s="171">
        <f t="shared" si="56"/>
        <v>8.0477600000000002</v>
      </c>
      <c r="I963" s="174">
        <f t="shared" si="57"/>
        <v>8.0477600000000002</v>
      </c>
      <c r="J963" s="173">
        <f t="shared" si="58"/>
        <v>50081.21</v>
      </c>
      <c r="K963" s="175">
        <f t="shared" si="59"/>
        <v>50081.21</v>
      </c>
      <c r="L963" s="134">
        <v>27.14</v>
      </c>
      <c r="M963" s="132" t="s">
        <v>49</v>
      </c>
      <c r="N963" s="132" t="s">
        <v>49</v>
      </c>
      <c r="O963" s="132" t="s">
        <v>1392</v>
      </c>
    </row>
    <row r="964" spans="1:15" s="131" customFormat="1" x14ac:dyDescent="0.25">
      <c r="A964" s="132"/>
      <c r="B964" s="132" t="s">
        <v>311</v>
      </c>
      <c r="C964" s="133">
        <v>621</v>
      </c>
      <c r="D964" s="132" t="s">
        <v>1661</v>
      </c>
      <c r="E964" s="132">
        <v>0.98580000000000001</v>
      </c>
      <c r="F964" s="134">
        <v>1.4</v>
      </c>
      <c r="G964" s="134">
        <v>1.4</v>
      </c>
      <c r="H964" s="171">
        <f t="shared" si="56"/>
        <v>1.38012</v>
      </c>
      <c r="I964" s="174">
        <f t="shared" si="57"/>
        <v>1.38012</v>
      </c>
      <c r="J964" s="173">
        <f t="shared" si="58"/>
        <v>8588.49</v>
      </c>
      <c r="K964" s="175">
        <f t="shared" si="59"/>
        <v>8588.49</v>
      </c>
      <c r="L964" s="134">
        <v>8.1199999999999992</v>
      </c>
      <c r="M964" s="132" t="s">
        <v>49</v>
      </c>
      <c r="N964" s="132" t="s">
        <v>49</v>
      </c>
      <c r="O964" s="132" t="s">
        <v>1392</v>
      </c>
    </row>
    <row r="965" spans="1:15" s="131" customFormat="1" x14ac:dyDescent="0.25">
      <c r="A965" s="132"/>
      <c r="B965" s="132" t="s">
        <v>310</v>
      </c>
      <c r="C965" s="133">
        <v>621</v>
      </c>
      <c r="D965" s="132" t="s">
        <v>1661</v>
      </c>
      <c r="E965" s="132">
        <v>1.829</v>
      </c>
      <c r="F965" s="134">
        <v>1.4</v>
      </c>
      <c r="G965" s="134">
        <v>1.4</v>
      </c>
      <c r="H965" s="171">
        <f t="shared" si="56"/>
        <v>2.5606</v>
      </c>
      <c r="I965" s="174">
        <f t="shared" si="57"/>
        <v>2.5606</v>
      </c>
      <c r="J965" s="173">
        <f t="shared" si="58"/>
        <v>15934.61</v>
      </c>
      <c r="K965" s="175">
        <f t="shared" si="59"/>
        <v>15934.61</v>
      </c>
      <c r="L965" s="134">
        <v>14.21</v>
      </c>
      <c r="M965" s="132" t="s">
        <v>49</v>
      </c>
      <c r="N965" s="132" t="s">
        <v>49</v>
      </c>
      <c r="O965" s="132" t="s">
        <v>1392</v>
      </c>
    </row>
    <row r="966" spans="1:15" s="131" customFormat="1" x14ac:dyDescent="0.25">
      <c r="A966" s="132"/>
      <c r="B966" s="132" t="s">
        <v>309</v>
      </c>
      <c r="C966" s="133">
        <v>621</v>
      </c>
      <c r="D966" s="132" t="s">
        <v>1661</v>
      </c>
      <c r="E966" s="132">
        <v>3.1234000000000002</v>
      </c>
      <c r="F966" s="134">
        <v>1.4</v>
      </c>
      <c r="G966" s="134">
        <v>1.4</v>
      </c>
      <c r="H966" s="171">
        <f t="shared" si="56"/>
        <v>4.3727600000000004</v>
      </c>
      <c r="I966" s="174">
        <f t="shared" si="57"/>
        <v>4.3727600000000004</v>
      </c>
      <c r="J966" s="173">
        <f t="shared" si="58"/>
        <v>27211.69</v>
      </c>
      <c r="K966" s="175">
        <f t="shared" si="59"/>
        <v>27211.69</v>
      </c>
      <c r="L966" s="134">
        <v>19.72</v>
      </c>
      <c r="M966" s="132" t="s">
        <v>49</v>
      </c>
      <c r="N966" s="132" t="s">
        <v>49</v>
      </c>
      <c r="O966" s="132" t="s">
        <v>1392</v>
      </c>
    </row>
    <row r="967" spans="1:15" s="131" customFormat="1" x14ac:dyDescent="0.25">
      <c r="A967" s="132"/>
      <c r="B967" s="132" t="s">
        <v>308</v>
      </c>
      <c r="C967" s="133">
        <v>621</v>
      </c>
      <c r="D967" s="132" t="s">
        <v>1661</v>
      </c>
      <c r="E967" s="132">
        <v>6.6105</v>
      </c>
      <c r="F967" s="134">
        <v>1.4</v>
      </c>
      <c r="G967" s="134">
        <v>1.4</v>
      </c>
      <c r="H967" s="171">
        <f t="shared" si="56"/>
        <v>9.2546999999999997</v>
      </c>
      <c r="I967" s="174">
        <f t="shared" si="57"/>
        <v>9.2546999999999997</v>
      </c>
      <c r="J967" s="173">
        <f t="shared" si="58"/>
        <v>57592</v>
      </c>
      <c r="K967" s="175">
        <f t="shared" si="59"/>
        <v>57592</v>
      </c>
      <c r="L967" s="134">
        <v>24.15</v>
      </c>
      <c r="M967" s="132" t="s">
        <v>49</v>
      </c>
      <c r="N967" s="132" t="s">
        <v>49</v>
      </c>
      <c r="O967" s="132" t="s">
        <v>1392</v>
      </c>
    </row>
    <row r="968" spans="1:15" s="131" customFormat="1" ht="27" x14ac:dyDescent="0.25">
      <c r="A968" s="132"/>
      <c r="B968" s="132" t="s">
        <v>307</v>
      </c>
      <c r="C968" s="133">
        <v>622</v>
      </c>
      <c r="D968" s="132" t="s">
        <v>1662</v>
      </c>
      <c r="E968" s="132">
        <v>1.3328</v>
      </c>
      <c r="F968" s="134">
        <v>1.4</v>
      </c>
      <c r="G968" s="134">
        <v>1.4</v>
      </c>
      <c r="H968" s="171">
        <f t="shared" si="56"/>
        <v>1.86592</v>
      </c>
      <c r="I968" s="174">
        <f t="shared" si="57"/>
        <v>1.86592</v>
      </c>
      <c r="J968" s="173">
        <f t="shared" si="58"/>
        <v>11611.62</v>
      </c>
      <c r="K968" s="175">
        <f t="shared" si="59"/>
        <v>11611.62</v>
      </c>
      <c r="L968" s="134">
        <v>10.51</v>
      </c>
      <c r="M968" s="132" t="s">
        <v>49</v>
      </c>
      <c r="N968" s="132" t="s">
        <v>49</v>
      </c>
      <c r="O968" s="132" t="s">
        <v>1392</v>
      </c>
    </row>
    <row r="969" spans="1:15" s="131" customFormat="1" ht="27" x14ac:dyDescent="0.25">
      <c r="A969" s="132"/>
      <c r="B969" s="132" t="s">
        <v>306</v>
      </c>
      <c r="C969" s="133">
        <v>622</v>
      </c>
      <c r="D969" s="132" t="s">
        <v>1662</v>
      </c>
      <c r="E969" s="132">
        <v>1.9486000000000001</v>
      </c>
      <c r="F969" s="134">
        <v>1.4</v>
      </c>
      <c r="G969" s="134">
        <v>1.4</v>
      </c>
      <c r="H969" s="171">
        <f t="shared" si="56"/>
        <v>2.72804</v>
      </c>
      <c r="I969" s="174">
        <f t="shared" si="57"/>
        <v>2.72804</v>
      </c>
      <c r="J969" s="173">
        <f t="shared" si="58"/>
        <v>16976.59</v>
      </c>
      <c r="K969" s="175">
        <f t="shared" si="59"/>
        <v>16976.59</v>
      </c>
      <c r="L969" s="134">
        <v>14.17</v>
      </c>
      <c r="M969" s="132" t="s">
        <v>49</v>
      </c>
      <c r="N969" s="132" t="s">
        <v>49</v>
      </c>
      <c r="O969" s="132" t="s">
        <v>1392</v>
      </c>
    </row>
    <row r="970" spans="1:15" s="131" customFormat="1" ht="27" x14ac:dyDescent="0.25">
      <c r="A970" s="132"/>
      <c r="B970" s="132" t="s">
        <v>305</v>
      </c>
      <c r="C970" s="133">
        <v>622</v>
      </c>
      <c r="D970" s="132" t="s">
        <v>1662</v>
      </c>
      <c r="E970" s="132">
        <v>2.9453</v>
      </c>
      <c r="F970" s="134">
        <v>1.4</v>
      </c>
      <c r="G970" s="134">
        <v>1.4</v>
      </c>
      <c r="H970" s="171">
        <f t="shared" si="56"/>
        <v>4.1234200000000003</v>
      </c>
      <c r="I970" s="174">
        <f t="shared" si="57"/>
        <v>4.1234200000000003</v>
      </c>
      <c r="J970" s="173">
        <f t="shared" si="58"/>
        <v>25660.04</v>
      </c>
      <c r="K970" s="175">
        <f t="shared" si="59"/>
        <v>25660.04</v>
      </c>
      <c r="L970" s="134">
        <v>18.78</v>
      </c>
      <c r="M970" s="132" t="s">
        <v>49</v>
      </c>
      <c r="N970" s="132" t="s">
        <v>49</v>
      </c>
      <c r="O970" s="132" t="s">
        <v>1392</v>
      </c>
    </row>
    <row r="971" spans="1:15" s="131" customFormat="1" ht="27" x14ac:dyDescent="0.25">
      <c r="A971" s="132"/>
      <c r="B971" s="132" t="s">
        <v>304</v>
      </c>
      <c r="C971" s="133">
        <v>622</v>
      </c>
      <c r="D971" s="132" t="s">
        <v>1662</v>
      </c>
      <c r="E971" s="132">
        <v>5.0293999999999999</v>
      </c>
      <c r="F971" s="134">
        <v>1.4</v>
      </c>
      <c r="G971" s="134">
        <v>1.4</v>
      </c>
      <c r="H971" s="171">
        <f t="shared" si="56"/>
        <v>7.0411599999999996</v>
      </c>
      <c r="I971" s="174">
        <f t="shared" si="57"/>
        <v>7.0411599999999996</v>
      </c>
      <c r="J971" s="173">
        <f t="shared" si="58"/>
        <v>43817.14</v>
      </c>
      <c r="K971" s="175">
        <f t="shared" si="59"/>
        <v>43817.14</v>
      </c>
      <c r="L971" s="134">
        <v>21.88</v>
      </c>
      <c r="M971" s="132" t="s">
        <v>49</v>
      </c>
      <c r="N971" s="132" t="s">
        <v>49</v>
      </c>
      <c r="O971" s="132" t="s">
        <v>1392</v>
      </c>
    </row>
    <row r="972" spans="1:15" s="131" customFormat="1" ht="27" x14ac:dyDescent="0.25">
      <c r="A972" s="132"/>
      <c r="B972" s="132" t="s">
        <v>303</v>
      </c>
      <c r="C972" s="133">
        <v>623</v>
      </c>
      <c r="D972" s="132" t="s">
        <v>1663</v>
      </c>
      <c r="E972" s="132">
        <v>1.1841999999999999</v>
      </c>
      <c r="F972" s="134">
        <v>1.4</v>
      </c>
      <c r="G972" s="134">
        <v>1.4</v>
      </c>
      <c r="H972" s="171">
        <f t="shared" si="56"/>
        <v>1.65788</v>
      </c>
      <c r="I972" s="174">
        <f t="shared" si="57"/>
        <v>1.65788</v>
      </c>
      <c r="J972" s="173">
        <f t="shared" si="58"/>
        <v>10316.99</v>
      </c>
      <c r="K972" s="175">
        <f t="shared" si="59"/>
        <v>10316.99</v>
      </c>
      <c r="L972" s="134">
        <v>9.06</v>
      </c>
      <c r="M972" s="132" t="s">
        <v>49</v>
      </c>
      <c r="N972" s="132" t="s">
        <v>49</v>
      </c>
      <c r="O972" s="132" t="s">
        <v>1392</v>
      </c>
    </row>
    <row r="973" spans="1:15" s="131" customFormat="1" ht="27" x14ac:dyDescent="0.25">
      <c r="A973" s="132"/>
      <c r="B973" s="132" t="s">
        <v>302</v>
      </c>
      <c r="C973" s="133">
        <v>623</v>
      </c>
      <c r="D973" s="132" t="s">
        <v>1663</v>
      </c>
      <c r="E973" s="132">
        <v>1.8560000000000001</v>
      </c>
      <c r="F973" s="134">
        <v>1.4</v>
      </c>
      <c r="G973" s="134">
        <v>1.4</v>
      </c>
      <c r="H973" s="171">
        <f t="shared" ref="H973:H1036" si="60">ROUND(E973*F973,5)</f>
        <v>2.5983999999999998</v>
      </c>
      <c r="I973" s="174">
        <f t="shared" ref="I973:I1036" si="61">ROUND(E973*G973,5)</f>
        <v>2.5983999999999998</v>
      </c>
      <c r="J973" s="173">
        <f t="shared" ref="J973:J1036" si="62">ROUND(H973*6223,2)</f>
        <v>16169.84</v>
      </c>
      <c r="K973" s="175">
        <f t="shared" ref="K973:K1036" si="63">ROUND(I973*6223,2)</f>
        <v>16169.84</v>
      </c>
      <c r="L973" s="134">
        <v>13.6</v>
      </c>
      <c r="M973" s="132" t="s">
        <v>49</v>
      </c>
      <c r="N973" s="132" t="s">
        <v>49</v>
      </c>
      <c r="O973" s="132" t="s">
        <v>1392</v>
      </c>
    </row>
    <row r="974" spans="1:15" s="131" customFormat="1" ht="27" x14ac:dyDescent="0.25">
      <c r="A974" s="132"/>
      <c r="B974" s="132" t="s">
        <v>301</v>
      </c>
      <c r="C974" s="133">
        <v>623</v>
      </c>
      <c r="D974" s="132" t="s">
        <v>1663</v>
      </c>
      <c r="E974" s="132">
        <v>3.0074999999999998</v>
      </c>
      <c r="F974" s="134">
        <v>1.4</v>
      </c>
      <c r="G974" s="134">
        <v>1.4</v>
      </c>
      <c r="H974" s="171">
        <f t="shared" si="60"/>
        <v>4.2104999999999997</v>
      </c>
      <c r="I974" s="174">
        <f t="shared" si="61"/>
        <v>4.2104999999999997</v>
      </c>
      <c r="J974" s="173">
        <f t="shared" si="62"/>
        <v>26201.94</v>
      </c>
      <c r="K974" s="175">
        <f t="shared" si="63"/>
        <v>26201.94</v>
      </c>
      <c r="L974" s="134">
        <v>18.920000000000002</v>
      </c>
      <c r="M974" s="132" t="s">
        <v>49</v>
      </c>
      <c r="N974" s="132" t="s">
        <v>49</v>
      </c>
      <c r="O974" s="132" t="s">
        <v>1392</v>
      </c>
    </row>
    <row r="975" spans="1:15" s="131" customFormat="1" ht="27" x14ac:dyDescent="0.25">
      <c r="A975" s="132"/>
      <c r="B975" s="132" t="s">
        <v>300</v>
      </c>
      <c r="C975" s="133">
        <v>623</v>
      </c>
      <c r="D975" s="132" t="s">
        <v>1663</v>
      </c>
      <c r="E975" s="132">
        <v>4.4897</v>
      </c>
      <c r="F975" s="134">
        <v>1.4</v>
      </c>
      <c r="G975" s="134">
        <v>1.4</v>
      </c>
      <c r="H975" s="171">
        <f t="shared" si="60"/>
        <v>6.2855800000000004</v>
      </c>
      <c r="I975" s="174">
        <f t="shared" si="61"/>
        <v>6.2855800000000004</v>
      </c>
      <c r="J975" s="173">
        <f t="shared" si="62"/>
        <v>39115.160000000003</v>
      </c>
      <c r="K975" s="175">
        <f t="shared" si="63"/>
        <v>39115.160000000003</v>
      </c>
      <c r="L975" s="134">
        <v>22.75</v>
      </c>
      <c r="M975" s="132" t="s">
        <v>49</v>
      </c>
      <c r="N975" s="132" t="s">
        <v>49</v>
      </c>
      <c r="O975" s="132" t="s">
        <v>1392</v>
      </c>
    </row>
    <row r="976" spans="1:15" s="131" customFormat="1" ht="27" x14ac:dyDescent="0.25">
      <c r="A976" s="132"/>
      <c r="B976" s="132" t="s">
        <v>299</v>
      </c>
      <c r="C976" s="133">
        <v>625</v>
      </c>
      <c r="D976" s="132" t="s">
        <v>1664</v>
      </c>
      <c r="E976" s="132">
        <v>1.3</v>
      </c>
      <c r="F976" s="134">
        <v>1.4</v>
      </c>
      <c r="G976" s="134">
        <v>1.4</v>
      </c>
      <c r="H976" s="171">
        <f t="shared" si="60"/>
        <v>1.82</v>
      </c>
      <c r="I976" s="174">
        <f t="shared" si="61"/>
        <v>1.82</v>
      </c>
      <c r="J976" s="173">
        <f t="shared" si="62"/>
        <v>11325.86</v>
      </c>
      <c r="K976" s="175">
        <f t="shared" si="63"/>
        <v>11325.86</v>
      </c>
      <c r="L976" s="134">
        <v>10.92</v>
      </c>
      <c r="M976" s="132" t="s">
        <v>49</v>
      </c>
      <c r="N976" s="132" t="s">
        <v>49</v>
      </c>
      <c r="O976" s="132" t="s">
        <v>1392</v>
      </c>
    </row>
    <row r="977" spans="1:15" s="131" customFormat="1" ht="27" x14ac:dyDescent="0.25">
      <c r="A977" s="132"/>
      <c r="B977" s="132" t="s">
        <v>298</v>
      </c>
      <c r="C977" s="133">
        <v>625</v>
      </c>
      <c r="D977" s="132" t="s">
        <v>1664</v>
      </c>
      <c r="E977" s="132">
        <v>2.0842999999999998</v>
      </c>
      <c r="F977" s="134">
        <v>1.4</v>
      </c>
      <c r="G977" s="134">
        <v>1.4</v>
      </c>
      <c r="H977" s="171">
        <f t="shared" si="60"/>
        <v>2.9180199999999998</v>
      </c>
      <c r="I977" s="174">
        <f t="shared" si="61"/>
        <v>2.9180199999999998</v>
      </c>
      <c r="J977" s="173">
        <f t="shared" si="62"/>
        <v>18158.84</v>
      </c>
      <c r="K977" s="175">
        <f t="shared" si="63"/>
        <v>18158.84</v>
      </c>
      <c r="L977" s="134">
        <v>16.11</v>
      </c>
      <c r="M977" s="132" t="s">
        <v>49</v>
      </c>
      <c r="N977" s="132" t="s">
        <v>49</v>
      </c>
      <c r="O977" s="132" t="s">
        <v>1392</v>
      </c>
    </row>
    <row r="978" spans="1:15" s="131" customFormat="1" ht="27" x14ac:dyDescent="0.25">
      <c r="A978" s="132"/>
      <c r="B978" s="132" t="s">
        <v>297</v>
      </c>
      <c r="C978" s="133">
        <v>625</v>
      </c>
      <c r="D978" s="132" t="s">
        <v>1664</v>
      </c>
      <c r="E978" s="132">
        <v>2.5781999999999998</v>
      </c>
      <c r="F978" s="134">
        <v>1.4</v>
      </c>
      <c r="G978" s="134">
        <v>1.4</v>
      </c>
      <c r="H978" s="171">
        <f t="shared" si="60"/>
        <v>3.60948</v>
      </c>
      <c r="I978" s="174">
        <f t="shared" si="61"/>
        <v>3.60948</v>
      </c>
      <c r="J978" s="173">
        <f t="shared" si="62"/>
        <v>22461.79</v>
      </c>
      <c r="K978" s="175">
        <f t="shared" si="63"/>
        <v>22461.79</v>
      </c>
      <c r="L978" s="134">
        <v>17.149999999999999</v>
      </c>
      <c r="M978" s="132" t="s">
        <v>49</v>
      </c>
      <c r="N978" s="132" t="s">
        <v>49</v>
      </c>
      <c r="O978" s="132" t="s">
        <v>1392</v>
      </c>
    </row>
    <row r="979" spans="1:15" s="131" customFormat="1" ht="27" x14ac:dyDescent="0.25">
      <c r="A979" s="132"/>
      <c r="B979" s="132" t="s">
        <v>296</v>
      </c>
      <c r="C979" s="133">
        <v>625</v>
      </c>
      <c r="D979" s="132" t="s">
        <v>1664</v>
      </c>
      <c r="E979" s="132">
        <v>4.7819000000000003</v>
      </c>
      <c r="F979" s="134">
        <v>1.4</v>
      </c>
      <c r="G979" s="134">
        <v>1.4</v>
      </c>
      <c r="H979" s="171">
        <f t="shared" si="60"/>
        <v>6.6946599999999998</v>
      </c>
      <c r="I979" s="174">
        <f t="shared" si="61"/>
        <v>6.6946599999999998</v>
      </c>
      <c r="J979" s="173">
        <f t="shared" si="62"/>
        <v>41660.870000000003</v>
      </c>
      <c r="K979" s="175">
        <f t="shared" si="63"/>
        <v>41660.870000000003</v>
      </c>
      <c r="L979" s="134">
        <v>20.93</v>
      </c>
      <c r="M979" s="132" t="s">
        <v>49</v>
      </c>
      <c r="N979" s="132" t="s">
        <v>49</v>
      </c>
      <c r="O979" s="132" t="s">
        <v>1392</v>
      </c>
    </row>
    <row r="980" spans="1:15" s="131" customFormat="1" ht="27" x14ac:dyDescent="0.25">
      <c r="A980" s="132"/>
      <c r="B980" s="132" t="s">
        <v>295</v>
      </c>
      <c r="C980" s="133">
        <v>626</v>
      </c>
      <c r="D980" s="132" t="s">
        <v>1665</v>
      </c>
      <c r="E980" s="132">
        <v>0.1318</v>
      </c>
      <c r="F980" s="134">
        <v>1.4</v>
      </c>
      <c r="G980" s="134">
        <v>1.4</v>
      </c>
      <c r="H980" s="171">
        <f t="shared" si="60"/>
        <v>0.18451999999999999</v>
      </c>
      <c r="I980" s="174">
        <f t="shared" si="61"/>
        <v>0.18451999999999999</v>
      </c>
      <c r="J980" s="173">
        <f t="shared" si="62"/>
        <v>1148.27</v>
      </c>
      <c r="K980" s="175">
        <f t="shared" si="63"/>
        <v>1148.27</v>
      </c>
      <c r="L980" s="134">
        <v>2.77</v>
      </c>
      <c r="M980" s="132" t="s">
        <v>263</v>
      </c>
      <c r="N980" s="132" t="s">
        <v>263</v>
      </c>
      <c r="O980" s="132" t="s">
        <v>1392</v>
      </c>
    </row>
    <row r="981" spans="1:15" s="131" customFormat="1" ht="27" x14ac:dyDescent="0.25">
      <c r="A981" s="132"/>
      <c r="B981" s="132" t="s">
        <v>294</v>
      </c>
      <c r="C981" s="133">
        <v>626</v>
      </c>
      <c r="D981" s="132" t="s">
        <v>1665</v>
      </c>
      <c r="E981" s="132">
        <v>0.3513</v>
      </c>
      <c r="F981" s="134">
        <v>1.4</v>
      </c>
      <c r="G981" s="134">
        <v>1.4</v>
      </c>
      <c r="H981" s="171">
        <f t="shared" si="60"/>
        <v>0.49181999999999998</v>
      </c>
      <c r="I981" s="174">
        <f t="shared" si="61"/>
        <v>0.49181999999999998</v>
      </c>
      <c r="J981" s="173">
        <f t="shared" si="62"/>
        <v>3060.6</v>
      </c>
      <c r="K981" s="175">
        <f t="shared" si="63"/>
        <v>3060.6</v>
      </c>
      <c r="L981" s="134">
        <v>4.47</v>
      </c>
      <c r="M981" s="132" t="s">
        <v>263</v>
      </c>
      <c r="N981" s="132" t="s">
        <v>263</v>
      </c>
      <c r="O981" s="132" t="s">
        <v>1392</v>
      </c>
    </row>
    <row r="982" spans="1:15" s="131" customFormat="1" ht="27" x14ac:dyDescent="0.25">
      <c r="A982" s="132"/>
      <c r="B982" s="132" t="s">
        <v>293</v>
      </c>
      <c r="C982" s="133">
        <v>626</v>
      </c>
      <c r="D982" s="132" t="s">
        <v>1665</v>
      </c>
      <c r="E982" s="132">
        <v>0.92889999999999995</v>
      </c>
      <c r="F982" s="134">
        <v>1.4</v>
      </c>
      <c r="G982" s="134">
        <v>1.4</v>
      </c>
      <c r="H982" s="171">
        <f t="shared" si="60"/>
        <v>1.3004599999999999</v>
      </c>
      <c r="I982" s="174">
        <f t="shared" si="61"/>
        <v>1.3004599999999999</v>
      </c>
      <c r="J982" s="173">
        <f t="shared" si="62"/>
        <v>8092.76</v>
      </c>
      <c r="K982" s="175">
        <f t="shared" si="63"/>
        <v>8092.76</v>
      </c>
      <c r="L982" s="134">
        <v>8.31</v>
      </c>
      <c r="M982" s="132" t="s">
        <v>263</v>
      </c>
      <c r="N982" s="132" t="s">
        <v>263</v>
      </c>
      <c r="O982" s="132" t="s">
        <v>1392</v>
      </c>
    </row>
    <row r="983" spans="1:15" s="131" customFormat="1" ht="27" x14ac:dyDescent="0.25">
      <c r="A983" s="132"/>
      <c r="B983" s="132" t="s">
        <v>292</v>
      </c>
      <c r="C983" s="133">
        <v>626</v>
      </c>
      <c r="D983" s="132" t="s">
        <v>1665</v>
      </c>
      <c r="E983" s="132">
        <v>1.9480999999999999</v>
      </c>
      <c r="F983" s="134">
        <v>1.4</v>
      </c>
      <c r="G983" s="134">
        <v>1.4</v>
      </c>
      <c r="H983" s="171">
        <f t="shared" si="60"/>
        <v>2.7273399999999999</v>
      </c>
      <c r="I983" s="174">
        <f t="shared" si="61"/>
        <v>2.7273399999999999</v>
      </c>
      <c r="J983" s="173">
        <f t="shared" si="62"/>
        <v>16972.240000000002</v>
      </c>
      <c r="K983" s="175">
        <f t="shared" si="63"/>
        <v>16972.240000000002</v>
      </c>
      <c r="L983" s="134">
        <v>25.33</v>
      </c>
      <c r="M983" s="132" t="s">
        <v>263</v>
      </c>
      <c r="N983" s="132" t="s">
        <v>263</v>
      </c>
      <c r="O983" s="132" t="s">
        <v>1392</v>
      </c>
    </row>
    <row r="984" spans="1:15" s="131" customFormat="1" ht="27" x14ac:dyDescent="0.25">
      <c r="A984" s="132"/>
      <c r="B984" s="132" t="s">
        <v>291</v>
      </c>
      <c r="C984" s="133">
        <v>630</v>
      </c>
      <c r="D984" s="132" t="s">
        <v>1666</v>
      </c>
      <c r="E984" s="132">
        <v>1.9538</v>
      </c>
      <c r="F984" s="134">
        <v>1.4</v>
      </c>
      <c r="G984" s="134">
        <v>1.4</v>
      </c>
      <c r="H984" s="171">
        <f t="shared" si="60"/>
        <v>2.7353200000000002</v>
      </c>
      <c r="I984" s="174">
        <f t="shared" si="61"/>
        <v>2.7353200000000002</v>
      </c>
      <c r="J984" s="173">
        <f t="shared" si="62"/>
        <v>17021.900000000001</v>
      </c>
      <c r="K984" s="175">
        <f t="shared" si="63"/>
        <v>17021.900000000001</v>
      </c>
      <c r="L984" s="134">
        <v>3.49</v>
      </c>
      <c r="M984" s="132" t="s">
        <v>49</v>
      </c>
      <c r="N984" s="132" t="s">
        <v>49</v>
      </c>
      <c r="O984" s="132" t="s">
        <v>1392</v>
      </c>
    </row>
    <row r="985" spans="1:15" s="131" customFormat="1" ht="27" x14ac:dyDescent="0.25">
      <c r="A985" s="132"/>
      <c r="B985" s="132" t="s">
        <v>290</v>
      </c>
      <c r="C985" s="133">
        <v>630</v>
      </c>
      <c r="D985" s="132" t="s">
        <v>1666</v>
      </c>
      <c r="E985" s="132">
        <v>3.6892</v>
      </c>
      <c r="F985" s="134">
        <v>1.4</v>
      </c>
      <c r="G985" s="134">
        <v>1.4</v>
      </c>
      <c r="H985" s="171">
        <f t="shared" si="60"/>
        <v>5.1648800000000001</v>
      </c>
      <c r="I985" s="174">
        <f t="shared" si="61"/>
        <v>5.1648800000000001</v>
      </c>
      <c r="J985" s="173">
        <f t="shared" si="62"/>
        <v>32141.05</v>
      </c>
      <c r="K985" s="175">
        <f t="shared" si="63"/>
        <v>32141.05</v>
      </c>
      <c r="L985" s="134">
        <v>7.53</v>
      </c>
      <c r="M985" s="132" t="s">
        <v>49</v>
      </c>
      <c r="N985" s="132" t="s">
        <v>49</v>
      </c>
      <c r="O985" s="132" t="s">
        <v>1392</v>
      </c>
    </row>
    <row r="986" spans="1:15" s="131" customFormat="1" ht="27" x14ac:dyDescent="0.25">
      <c r="A986" s="132"/>
      <c r="B986" s="132" t="s">
        <v>289</v>
      </c>
      <c r="C986" s="133">
        <v>630</v>
      </c>
      <c r="D986" s="132" t="s">
        <v>1666</v>
      </c>
      <c r="E986" s="132">
        <v>7.59</v>
      </c>
      <c r="F986" s="134">
        <v>1.4</v>
      </c>
      <c r="G986" s="134">
        <v>1.4</v>
      </c>
      <c r="H986" s="171">
        <f t="shared" si="60"/>
        <v>10.625999999999999</v>
      </c>
      <c r="I986" s="174">
        <f t="shared" si="61"/>
        <v>10.625999999999999</v>
      </c>
      <c r="J986" s="173">
        <f t="shared" si="62"/>
        <v>66125.600000000006</v>
      </c>
      <c r="K986" s="175">
        <f t="shared" si="63"/>
        <v>66125.600000000006</v>
      </c>
      <c r="L986" s="134">
        <v>16.579999999999998</v>
      </c>
      <c r="M986" s="132" t="s">
        <v>49</v>
      </c>
      <c r="N986" s="132" t="s">
        <v>49</v>
      </c>
      <c r="O986" s="132" t="s">
        <v>1392</v>
      </c>
    </row>
    <row r="987" spans="1:15" s="131" customFormat="1" ht="27" x14ac:dyDescent="0.25">
      <c r="A987" s="132"/>
      <c r="B987" s="132" t="s">
        <v>288</v>
      </c>
      <c r="C987" s="133">
        <v>630</v>
      </c>
      <c r="D987" s="132" t="s">
        <v>1666</v>
      </c>
      <c r="E987" s="132">
        <v>15.4186</v>
      </c>
      <c r="F987" s="134">
        <v>1.4</v>
      </c>
      <c r="G987" s="134">
        <v>1.4</v>
      </c>
      <c r="H987" s="171">
        <f t="shared" si="60"/>
        <v>21.586040000000001</v>
      </c>
      <c r="I987" s="174">
        <f t="shared" si="61"/>
        <v>21.586040000000001</v>
      </c>
      <c r="J987" s="173">
        <f t="shared" si="62"/>
        <v>134329.93</v>
      </c>
      <c r="K987" s="175">
        <f t="shared" si="63"/>
        <v>134329.93</v>
      </c>
      <c r="L987" s="134">
        <v>42.55</v>
      </c>
      <c r="M987" s="132" t="s">
        <v>49</v>
      </c>
      <c r="N987" s="132" t="s">
        <v>49</v>
      </c>
      <c r="O987" s="132" t="s">
        <v>1392</v>
      </c>
    </row>
    <row r="988" spans="1:15" s="131" customFormat="1" ht="27" x14ac:dyDescent="0.25">
      <c r="A988" s="132"/>
      <c r="B988" s="132" t="s">
        <v>287</v>
      </c>
      <c r="C988" s="133">
        <v>631</v>
      </c>
      <c r="D988" s="132" t="s">
        <v>1667</v>
      </c>
      <c r="E988" s="132">
        <v>1.3845000000000001</v>
      </c>
      <c r="F988" s="134">
        <v>1.4</v>
      </c>
      <c r="G988" s="134">
        <v>1.4</v>
      </c>
      <c r="H988" s="171">
        <f t="shared" si="60"/>
        <v>1.9382999999999999</v>
      </c>
      <c r="I988" s="174">
        <f t="shared" si="61"/>
        <v>1.9382999999999999</v>
      </c>
      <c r="J988" s="173">
        <f t="shared" si="62"/>
        <v>12062.04</v>
      </c>
      <c r="K988" s="175">
        <f t="shared" si="63"/>
        <v>12062.04</v>
      </c>
      <c r="L988" s="134">
        <v>2.87</v>
      </c>
      <c r="M988" s="132" t="s">
        <v>49</v>
      </c>
      <c r="N988" s="132" t="s">
        <v>49</v>
      </c>
      <c r="O988" s="132" t="s">
        <v>1392</v>
      </c>
    </row>
    <row r="989" spans="1:15" s="131" customFormat="1" ht="27" x14ac:dyDescent="0.25">
      <c r="A989" s="132"/>
      <c r="B989" s="132" t="s">
        <v>286</v>
      </c>
      <c r="C989" s="133">
        <v>631</v>
      </c>
      <c r="D989" s="132" t="s">
        <v>1667</v>
      </c>
      <c r="E989" s="132">
        <v>2.3837000000000002</v>
      </c>
      <c r="F989" s="134">
        <v>1.4</v>
      </c>
      <c r="G989" s="134">
        <v>1.4</v>
      </c>
      <c r="H989" s="171">
        <f t="shared" si="60"/>
        <v>3.33718</v>
      </c>
      <c r="I989" s="174">
        <f t="shared" si="61"/>
        <v>3.33718</v>
      </c>
      <c r="J989" s="173">
        <f t="shared" si="62"/>
        <v>20767.27</v>
      </c>
      <c r="K989" s="175">
        <f t="shared" si="63"/>
        <v>20767.27</v>
      </c>
      <c r="L989" s="134">
        <v>7.69</v>
      </c>
      <c r="M989" s="132" t="s">
        <v>49</v>
      </c>
      <c r="N989" s="132" t="s">
        <v>49</v>
      </c>
      <c r="O989" s="132" t="s">
        <v>1392</v>
      </c>
    </row>
    <row r="990" spans="1:15" s="131" customFormat="1" ht="27" x14ac:dyDescent="0.25">
      <c r="A990" s="132"/>
      <c r="B990" s="132" t="s">
        <v>285</v>
      </c>
      <c r="C990" s="133">
        <v>631</v>
      </c>
      <c r="D990" s="132" t="s">
        <v>1667</v>
      </c>
      <c r="E990" s="132">
        <v>5.1356999999999999</v>
      </c>
      <c r="F990" s="134">
        <v>1.4</v>
      </c>
      <c r="G990" s="134">
        <v>1.4</v>
      </c>
      <c r="H990" s="171">
        <f t="shared" si="60"/>
        <v>7.1899800000000003</v>
      </c>
      <c r="I990" s="174">
        <f t="shared" si="61"/>
        <v>7.1899800000000003</v>
      </c>
      <c r="J990" s="173">
        <f t="shared" si="62"/>
        <v>44743.25</v>
      </c>
      <c r="K990" s="175">
        <f t="shared" si="63"/>
        <v>44743.25</v>
      </c>
      <c r="L990" s="134">
        <v>21.02</v>
      </c>
      <c r="M990" s="132" t="s">
        <v>49</v>
      </c>
      <c r="N990" s="132" t="s">
        <v>49</v>
      </c>
      <c r="O990" s="132" t="s">
        <v>1392</v>
      </c>
    </row>
    <row r="991" spans="1:15" s="131" customFormat="1" ht="27" x14ac:dyDescent="0.25">
      <c r="A991" s="132"/>
      <c r="B991" s="132" t="s">
        <v>284</v>
      </c>
      <c r="C991" s="133">
        <v>631</v>
      </c>
      <c r="D991" s="132" t="s">
        <v>1667</v>
      </c>
      <c r="E991" s="132">
        <v>13.527699999999999</v>
      </c>
      <c r="F991" s="134">
        <v>1.4</v>
      </c>
      <c r="G991" s="134">
        <v>1.4</v>
      </c>
      <c r="H991" s="171">
        <f t="shared" si="60"/>
        <v>18.938780000000001</v>
      </c>
      <c r="I991" s="174">
        <f t="shared" si="61"/>
        <v>18.938780000000001</v>
      </c>
      <c r="J991" s="173">
        <f t="shared" si="62"/>
        <v>117856.03</v>
      </c>
      <c r="K991" s="175">
        <f t="shared" si="63"/>
        <v>117856.03</v>
      </c>
      <c r="L991" s="134">
        <v>50.24</v>
      </c>
      <c r="M991" s="132" t="s">
        <v>49</v>
      </c>
      <c r="N991" s="132" t="s">
        <v>49</v>
      </c>
      <c r="O991" s="132" t="s">
        <v>1392</v>
      </c>
    </row>
    <row r="992" spans="1:15" s="131" customFormat="1" x14ac:dyDescent="0.25">
      <c r="A992" s="132"/>
      <c r="B992" s="132" t="s">
        <v>283</v>
      </c>
      <c r="C992" s="133">
        <v>633</v>
      </c>
      <c r="D992" s="132" t="s">
        <v>1668</v>
      </c>
      <c r="E992" s="132">
        <v>0.2329</v>
      </c>
      <c r="F992" s="134">
        <v>1.4</v>
      </c>
      <c r="G992" s="134">
        <v>1.4</v>
      </c>
      <c r="H992" s="171">
        <f t="shared" si="60"/>
        <v>0.32606000000000002</v>
      </c>
      <c r="I992" s="174">
        <f t="shared" si="61"/>
        <v>0.32606000000000002</v>
      </c>
      <c r="J992" s="173">
        <f t="shared" si="62"/>
        <v>2029.07</v>
      </c>
      <c r="K992" s="175">
        <f t="shared" si="63"/>
        <v>2029.07</v>
      </c>
      <c r="L992" s="134">
        <v>2.88</v>
      </c>
      <c r="M992" s="132" t="s">
        <v>49</v>
      </c>
      <c r="N992" s="132" t="s">
        <v>49</v>
      </c>
      <c r="O992" s="132" t="s">
        <v>1392</v>
      </c>
    </row>
    <row r="993" spans="1:15" s="131" customFormat="1" x14ac:dyDescent="0.25">
      <c r="A993" s="132"/>
      <c r="B993" s="132" t="s">
        <v>282</v>
      </c>
      <c r="C993" s="133">
        <v>633</v>
      </c>
      <c r="D993" s="132" t="s">
        <v>1668</v>
      </c>
      <c r="E993" s="132">
        <v>0.79949999999999999</v>
      </c>
      <c r="F993" s="134">
        <v>1.4</v>
      </c>
      <c r="G993" s="134">
        <v>1.4</v>
      </c>
      <c r="H993" s="171">
        <f t="shared" si="60"/>
        <v>1.1193</v>
      </c>
      <c r="I993" s="174">
        <f t="shared" si="61"/>
        <v>1.1193</v>
      </c>
      <c r="J993" s="173">
        <f t="shared" si="62"/>
        <v>6965.4</v>
      </c>
      <c r="K993" s="175">
        <f t="shared" si="63"/>
        <v>6965.4</v>
      </c>
      <c r="L993" s="134">
        <v>6.22</v>
      </c>
      <c r="M993" s="132" t="s">
        <v>49</v>
      </c>
      <c r="N993" s="132" t="s">
        <v>49</v>
      </c>
      <c r="O993" s="132" t="s">
        <v>1392</v>
      </c>
    </row>
    <row r="994" spans="1:15" s="131" customFormat="1" x14ac:dyDescent="0.25">
      <c r="A994" s="132"/>
      <c r="B994" s="132" t="s">
        <v>281</v>
      </c>
      <c r="C994" s="133">
        <v>633</v>
      </c>
      <c r="D994" s="132" t="s">
        <v>1668</v>
      </c>
      <c r="E994" s="132">
        <v>1.9793000000000001</v>
      </c>
      <c r="F994" s="134">
        <v>1.4</v>
      </c>
      <c r="G994" s="134">
        <v>1.4</v>
      </c>
      <c r="H994" s="171">
        <f t="shared" si="60"/>
        <v>2.77102</v>
      </c>
      <c r="I994" s="174">
        <f t="shared" si="61"/>
        <v>2.77102</v>
      </c>
      <c r="J994" s="173">
        <f t="shared" si="62"/>
        <v>17244.060000000001</v>
      </c>
      <c r="K994" s="175">
        <f t="shared" si="63"/>
        <v>17244.060000000001</v>
      </c>
      <c r="L994" s="134">
        <v>11.38</v>
      </c>
      <c r="M994" s="132" t="s">
        <v>49</v>
      </c>
      <c r="N994" s="132" t="s">
        <v>49</v>
      </c>
      <c r="O994" s="132" t="s">
        <v>1392</v>
      </c>
    </row>
    <row r="995" spans="1:15" s="131" customFormat="1" x14ac:dyDescent="0.25">
      <c r="A995" s="132"/>
      <c r="B995" s="132" t="s">
        <v>280</v>
      </c>
      <c r="C995" s="133">
        <v>633</v>
      </c>
      <c r="D995" s="132" t="s">
        <v>1668</v>
      </c>
      <c r="E995" s="132">
        <v>6.0124000000000004</v>
      </c>
      <c r="F995" s="134">
        <v>1.4</v>
      </c>
      <c r="G995" s="134">
        <v>1.4</v>
      </c>
      <c r="H995" s="171">
        <f t="shared" si="60"/>
        <v>8.4173600000000004</v>
      </c>
      <c r="I995" s="174">
        <f t="shared" si="61"/>
        <v>8.4173600000000004</v>
      </c>
      <c r="J995" s="173">
        <f t="shared" si="62"/>
        <v>52381.23</v>
      </c>
      <c r="K995" s="175">
        <f t="shared" si="63"/>
        <v>52381.23</v>
      </c>
      <c r="L995" s="134">
        <v>23.34</v>
      </c>
      <c r="M995" s="132" t="s">
        <v>49</v>
      </c>
      <c r="N995" s="132" t="s">
        <v>49</v>
      </c>
      <c r="O995" s="132" t="s">
        <v>1392</v>
      </c>
    </row>
    <row r="996" spans="1:15" s="131" customFormat="1" ht="27" x14ac:dyDescent="0.25">
      <c r="A996" s="132"/>
      <c r="B996" s="132" t="s">
        <v>279</v>
      </c>
      <c r="C996" s="133">
        <v>634</v>
      </c>
      <c r="D996" s="132" t="s">
        <v>1669</v>
      </c>
      <c r="E996" s="132">
        <v>0.54949999999999999</v>
      </c>
      <c r="F996" s="134">
        <v>1.4</v>
      </c>
      <c r="G996" s="134">
        <v>1.4</v>
      </c>
      <c r="H996" s="171">
        <f t="shared" si="60"/>
        <v>0.76929999999999998</v>
      </c>
      <c r="I996" s="174">
        <f t="shared" si="61"/>
        <v>0.76929999999999998</v>
      </c>
      <c r="J996" s="173">
        <f t="shared" si="62"/>
        <v>4787.3500000000004</v>
      </c>
      <c r="K996" s="175">
        <f t="shared" si="63"/>
        <v>4787.3500000000004</v>
      </c>
      <c r="L996" s="134">
        <v>4.51</v>
      </c>
      <c r="M996" s="132" t="s">
        <v>49</v>
      </c>
      <c r="N996" s="132" t="s">
        <v>49</v>
      </c>
      <c r="O996" s="132" t="s">
        <v>1392</v>
      </c>
    </row>
    <row r="997" spans="1:15" s="131" customFormat="1" ht="27" x14ac:dyDescent="0.25">
      <c r="A997" s="132"/>
      <c r="B997" s="132" t="s">
        <v>278</v>
      </c>
      <c r="C997" s="133">
        <v>634</v>
      </c>
      <c r="D997" s="132" t="s">
        <v>1669</v>
      </c>
      <c r="E997" s="132">
        <v>1.0468999999999999</v>
      </c>
      <c r="F997" s="134">
        <v>1.4</v>
      </c>
      <c r="G997" s="134">
        <v>1.4</v>
      </c>
      <c r="H997" s="171">
        <f t="shared" si="60"/>
        <v>1.46566</v>
      </c>
      <c r="I997" s="174">
        <f t="shared" si="61"/>
        <v>1.46566</v>
      </c>
      <c r="J997" s="173">
        <f t="shared" si="62"/>
        <v>9120.7999999999993</v>
      </c>
      <c r="K997" s="175">
        <f t="shared" si="63"/>
        <v>9120.7999999999993</v>
      </c>
      <c r="L997" s="134">
        <v>7.16</v>
      </c>
      <c r="M997" s="132" t="s">
        <v>49</v>
      </c>
      <c r="N997" s="132" t="s">
        <v>49</v>
      </c>
      <c r="O997" s="132" t="s">
        <v>1392</v>
      </c>
    </row>
    <row r="998" spans="1:15" s="131" customFormat="1" ht="27" x14ac:dyDescent="0.25">
      <c r="A998" s="132"/>
      <c r="B998" s="132" t="s">
        <v>277</v>
      </c>
      <c r="C998" s="133">
        <v>634</v>
      </c>
      <c r="D998" s="132" t="s">
        <v>1669</v>
      </c>
      <c r="E998" s="132">
        <v>2.0449999999999999</v>
      </c>
      <c r="F998" s="134">
        <v>1.4</v>
      </c>
      <c r="G998" s="134">
        <v>1.4</v>
      </c>
      <c r="H998" s="171">
        <f t="shared" si="60"/>
        <v>2.863</v>
      </c>
      <c r="I998" s="174">
        <f t="shared" si="61"/>
        <v>2.863</v>
      </c>
      <c r="J998" s="173">
        <f t="shared" si="62"/>
        <v>17816.45</v>
      </c>
      <c r="K998" s="175">
        <f t="shared" si="63"/>
        <v>17816.45</v>
      </c>
      <c r="L998" s="134">
        <v>11.69</v>
      </c>
      <c r="M998" s="132" t="s">
        <v>49</v>
      </c>
      <c r="N998" s="132" t="s">
        <v>49</v>
      </c>
      <c r="O998" s="132" t="s">
        <v>1392</v>
      </c>
    </row>
    <row r="999" spans="1:15" s="131" customFormat="1" ht="27" x14ac:dyDescent="0.25">
      <c r="A999" s="132"/>
      <c r="B999" s="132" t="s">
        <v>276</v>
      </c>
      <c r="C999" s="133">
        <v>634</v>
      </c>
      <c r="D999" s="132" t="s">
        <v>1669</v>
      </c>
      <c r="E999" s="132">
        <v>5.8685</v>
      </c>
      <c r="F999" s="134">
        <v>1.4</v>
      </c>
      <c r="G999" s="134">
        <v>1.4</v>
      </c>
      <c r="H999" s="171">
        <f t="shared" si="60"/>
        <v>8.2158999999999995</v>
      </c>
      <c r="I999" s="174">
        <f t="shared" si="61"/>
        <v>8.2158999999999995</v>
      </c>
      <c r="J999" s="173">
        <f t="shared" si="62"/>
        <v>51127.55</v>
      </c>
      <c r="K999" s="175">
        <f t="shared" si="63"/>
        <v>51127.55</v>
      </c>
      <c r="L999" s="134">
        <v>23.67</v>
      </c>
      <c r="M999" s="132" t="s">
        <v>49</v>
      </c>
      <c r="N999" s="132" t="s">
        <v>49</v>
      </c>
      <c r="O999" s="132" t="s">
        <v>1392</v>
      </c>
    </row>
    <row r="1000" spans="1:15" s="131" customFormat="1" ht="27" x14ac:dyDescent="0.25">
      <c r="A1000" s="132"/>
      <c r="B1000" s="132" t="s">
        <v>275</v>
      </c>
      <c r="C1000" s="133">
        <v>636</v>
      </c>
      <c r="D1000" s="132" t="s">
        <v>1670</v>
      </c>
      <c r="E1000" s="132">
        <v>0.67069999999999996</v>
      </c>
      <c r="F1000" s="134">
        <v>1.4</v>
      </c>
      <c r="G1000" s="134">
        <v>1.4</v>
      </c>
      <c r="H1000" s="171">
        <f t="shared" si="60"/>
        <v>0.93898000000000004</v>
      </c>
      <c r="I1000" s="174">
        <f t="shared" si="61"/>
        <v>0.93898000000000004</v>
      </c>
      <c r="J1000" s="173">
        <f t="shared" si="62"/>
        <v>5843.27</v>
      </c>
      <c r="K1000" s="175">
        <f t="shared" si="63"/>
        <v>5843.27</v>
      </c>
      <c r="L1000" s="134">
        <v>5.44</v>
      </c>
      <c r="M1000" s="132" t="s">
        <v>49</v>
      </c>
      <c r="N1000" s="132" t="s">
        <v>49</v>
      </c>
      <c r="O1000" s="132" t="s">
        <v>1392</v>
      </c>
    </row>
    <row r="1001" spans="1:15" s="131" customFormat="1" ht="27" x14ac:dyDescent="0.25">
      <c r="A1001" s="132"/>
      <c r="B1001" s="132" t="s">
        <v>274</v>
      </c>
      <c r="C1001" s="133">
        <v>636</v>
      </c>
      <c r="D1001" s="132" t="s">
        <v>1670</v>
      </c>
      <c r="E1001" s="132">
        <v>1.0661</v>
      </c>
      <c r="F1001" s="134">
        <v>1.4</v>
      </c>
      <c r="G1001" s="134">
        <v>1.4</v>
      </c>
      <c r="H1001" s="171">
        <f t="shared" si="60"/>
        <v>1.49254</v>
      </c>
      <c r="I1001" s="174">
        <f t="shared" si="61"/>
        <v>1.49254</v>
      </c>
      <c r="J1001" s="173">
        <f t="shared" si="62"/>
        <v>9288.08</v>
      </c>
      <c r="K1001" s="175">
        <f t="shared" si="63"/>
        <v>9288.08</v>
      </c>
      <c r="L1001" s="134">
        <v>7.81</v>
      </c>
      <c r="M1001" s="132" t="s">
        <v>49</v>
      </c>
      <c r="N1001" s="132" t="s">
        <v>49</v>
      </c>
      <c r="O1001" s="132" t="s">
        <v>1392</v>
      </c>
    </row>
    <row r="1002" spans="1:15" s="131" customFormat="1" ht="27" x14ac:dyDescent="0.25">
      <c r="A1002" s="132"/>
      <c r="B1002" s="132" t="s">
        <v>273</v>
      </c>
      <c r="C1002" s="133">
        <v>636</v>
      </c>
      <c r="D1002" s="132" t="s">
        <v>1670</v>
      </c>
      <c r="E1002" s="132">
        <v>1.8399000000000001</v>
      </c>
      <c r="F1002" s="134">
        <v>1.4</v>
      </c>
      <c r="G1002" s="134">
        <v>1.4</v>
      </c>
      <c r="H1002" s="171">
        <f t="shared" si="60"/>
        <v>2.57586</v>
      </c>
      <c r="I1002" s="174">
        <f t="shared" si="61"/>
        <v>2.57586</v>
      </c>
      <c r="J1002" s="173">
        <f t="shared" si="62"/>
        <v>16029.58</v>
      </c>
      <c r="K1002" s="175">
        <f t="shared" si="63"/>
        <v>16029.58</v>
      </c>
      <c r="L1002" s="134">
        <v>11.16</v>
      </c>
      <c r="M1002" s="132" t="s">
        <v>49</v>
      </c>
      <c r="N1002" s="132" t="s">
        <v>49</v>
      </c>
      <c r="O1002" s="132" t="s">
        <v>1392</v>
      </c>
    </row>
    <row r="1003" spans="1:15" s="131" customFormat="1" ht="27" x14ac:dyDescent="0.25">
      <c r="A1003" s="132"/>
      <c r="B1003" s="132" t="s">
        <v>272</v>
      </c>
      <c r="C1003" s="133">
        <v>636</v>
      </c>
      <c r="D1003" s="132" t="s">
        <v>1670</v>
      </c>
      <c r="E1003" s="132">
        <v>6.0580999999999996</v>
      </c>
      <c r="F1003" s="134">
        <v>1.4</v>
      </c>
      <c r="G1003" s="134">
        <v>1.4</v>
      </c>
      <c r="H1003" s="171">
        <f t="shared" si="60"/>
        <v>8.4813399999999994</v>
      </c>
      <c r="I1003" s="174">
        <f t="shared" si="61"/>
        <v>8.4813399999999994</v>
      </c>
      <c r="J1003" s="173">
        <f t="shared" si="62"/>
        <v>52779.38</v>
      </c>
      <c r="K1003" s="175">
        <f t="shared" si="63"/>
        <v>52779.38</v>
      </c>
      <c r="L1003" s="134">
        <v>18.510000000000002</v>
      </c>
      <c r="M1003" s="132" t="s">
        <v>49</v>
      </c>
      <c r="N1003" s="132" t="s">
        <v>49</v>
      </c>
      <c r="O1003" s="132" t="s">
        <v>1392</v>
      </c>
    </row>
    <row r="1004" spans="1:15" s="131" customFormat="1" ht="27" x14ac:dyDescent="0.25">
      <c r="A1004" s="132"/>
      <c r="B1004" s="132" t="s">
        <v>271</v>
      </c>
      <c r="C1004" s="133">
        <v>639</v>
      </c>
      <c r="D1004" s="132" t="s">
        <v>1671</v>
      </c>
      <c r="E1004" s="132">
        <v>0.3886</v>
      </c>
      <c r="F1004" s="134">
        <v>1.4</v>
      </c>
      <c r="G1004" s="134">
        <v>1.4</v>
      </c>
      <c r="H1004" s="171">
        <f t="shared" si="60"/>
        <v>0.54403999999999997</v>
      </c>
      <c r="I1004" s="174">
        <f t="shared" si="61"/>
        <v>0.54403999999999997</v>
      </c>
      <c r="J1004" s="173">
        <f t="shared" si="62"/>
        <v>3385.56</v>
      </c>
      <c r="K1004" s="175">
        <f t="shared" si="63"/>
        <v>3385.56</v>
      </c>
      <c r="L1004" s="134">
        <v>3.74</v>
      </c>
      <c r="M1004" s="132" t="s">
        <v>49</v>
      </c>
      <c r="N1004" s="132" t="s">
        <v>49</v>
      </c>
      <c r="O1004" s="132" t="s">
        <v>1392</v>
      </c>
    </row>
    <row r="1005" spans="1:15" s="131" customFormat="1" ht="27" x14ac:dyDescent="0.25">
      <c r="A1005" s="132"/>
      <c r="B1005" s="132" t="s">
        <v>270</v>
      </c>
      <c r="C1005" s="133">
        <v>639</v>
      </c>
      <c r="D1005" s="132" t="s">
        <v>1671</v>
      </c>
      <c r="E1005" s="132">
        <v>0.78979999999999995</v>
      </c>
      <c r="F1005" s="134">
        <v>1.4</v>
      </c>
      <c r="G1005" s="134">
        <v>1.4</v>
      </c>
      <c r="H1005" s="171">
        <f t="shared" si="60"/>
        <v>1.10572</v>
      </c>
      <c r="I1005" s="174">
        <f t="shared" si="61"/>
        <v>1.10572</v>
      </c>
      <c r="J1005" s="173">
        <f t="shared" si="62"/>
        <v>6880.9</v>
      </c>
      <c r="K1005" s="175">
        <f t="shared" si="63"/>
        <v>6880.9</v>
      </c>
      <c r="L1005" s="134">
        <v>6.25</v>
      </c>
      <c r="M1005" s="132" t="s">
        <v>49</v>
      </c>
      <c r="N1005" s="132" t="s">
        <v>49</v>
      </c>
      <c r="O1005" s="132" t="s">
        <v>1392</v>
      </c>
    </row>
    <row r="1006" spans="1:15" s="131" customFormat="1" ht="27" x14ac:dyDescent="0.25">
      <c r="A1006" s="132"/>
      <c r="B1006" s="132" t="s">
        <v>269</v>
      </c>
      <c r="C1006" s="133">
        <v>639</v>
      </c>
      <c r="D1006" s="132" t="s">
        <v>1671</v>
      </c>
      <c r="E1006" s="132">
        <v>1.5079</v>
      </c>
      <c r="F1006" s="134">
        <v>1.4</v>
      </c>
      <c r="G1006" s="134">
        <v>1.4</v>
      </c>
      <c r="H1006" s="171">
        <f t="shared" si="60"/>
        <v>2.1110600000000002</v>
      </c>
      <c r="I1006" s="174">
        <f t="shared" si="61"/>
        <v>2.1110600000000002</v>
      </c>
      <c r="J1006" s="173">
        <f t="shared" si="62"/>
        <v>13137.13</v>
      </c>
      <c r="K1006" s="175">
        <f t="shared" si="63"/>
        <v>13137.13</v>
      </c>
      <c r="L1006" s="134">
        <v>8.64</v>
      </c>
      <c r="M1006" s="132" t="s">
        <v>49</v>
      </c>
      <c r="N1006" s="132" t="s">
        <v>49</v>
      </c>
      <c r="O1006" s="132" t="s">
        <v>1392</v>
      </c>
    </row>
    <row r="1007" spans="1:15" s="131" customFormat="1" ht="27" x14ac:dyDescent="0.25">
      <c r="A1007" s="132"/>
      <c r="B1007" s="132" t="s">
        <v>268</v>
      </c>
      <c r="C1007" s="133">
        <v>639</v>
      </c>
      <c r="D1007" s="132" t="s">
        <v>1671</v>
      </c>
      <c r="E1007" s="132">
        <v>3.9937</v>
      </c>
      <c r="F1007" s="134">
        <v>1.4</v>
      </c>
      <c r="G1007" s="134">
        <v>1.4</v>
      </c>
      <c r="H1007" s="171">
        <f t="shared" si="60"/>
        <v>5.5911799999999996</v>
      </c>
      <c r="I1007" s="174">
        <f t="shared" si="61"/>
        <v>5.5911799999999996</v>
      </c>
      <c r="J1007" s="173">
        <f t="shared" si="62"/>
        <v>34793.910000000003</v>
      </c>
      <c r="K1007" s="175">
        <f t="shared" si="63"/>
        <v>34793.910000000003</v>
      </c>
      <c r="L1007" s="134">
        <v>15.71</v>
      </c>
      <c r="M1007" s="132" t="s">
        <v>49</v>
      </c>
      <c r="N1007" s="132" t="s">
        <v>49</v>
      </c>
      <c r="O1007" s="132" t="s">
        <v>1392</v>
      </c>
    </row>
    <row r="1008" spans="1:15" s="131" customFormat="1" ht="27" x14ac:dyDescent="0.25">
      <c r="A1008" s="132"/>
      <c r="B1008" s="132" t="s">
        <v>267</v>
      </c>
      <c r="C1008" s="133">
        <v>640</v>
      </c>
      <c r="D1008" s="132" t="s">
        <v>1672</v>
      </c>
      <c r="E1008" s="132">
        <v>9.6600000000000005E-2</v>
      </c>
      <c r="F1008" s="134">
        <v>1.4</v>
      </c>
      <c r="G1008" s="134">
        <v>1.4</v>
      </c>
      <c r="H1008" s="171">
        <f t="shared" si="60"/>
        <v>0.13524</v>
      </c>
      <c r="I1008" s="174">
        <f t="shared" si="61"/>
        <v>0.13524</v>
      </c>
      <c r="J1008" s="173">
        <f t="shared" si="62"/>
        <v>841.6</v>
      </c>
      <c r="K1008" s="175">
        <f t="shared" si="63"/>
        <v>841.6</v>
      </c>
      <c r="L1008" s="134">
        <v>2.12</v>
      </c>
      <c r="M1008" s="132" t="s">
        <v>263</v>
      </c>
      <c r="N1008" s="132" t="s">
        <v>263</v>
      </c>
      <c r="O1008" s="132" t="s">
        <v>1392</v>
      </c>
    </row>
    <row r="1009" spans="1:15" s="131" customFormat="1" ht="27" x14ac:dyDescent="0.25">
      <c r="A1009" s="132"/>
      <c r="B1009" s="132" t="s">
        <v>266</v>
      </c>
      <c r="C1009" s="133">
        <v>640</v>
      </c>
      <c r="D1009" s="132" t="s">
        <v>1672</v>
      </c>
      <c r="E1009" s="132">
        <v>0.14030000000000001</v>
      </c>
      <c r="F1009" s="134">
        <v>1.4</v>
      </c>
      <c r="G1009" s="134">
        <v>1.4</v>
      </c>
      <c r="H1009" s="171">
        <f t="shared" si="60"/>
        <v>0.19642000000000001</v>
      </c>
      <c r="I1009" s="174">
        <f t="shared" si="61"/>
        <v>0.19642000000000001</v>
      </c>
      <c r="J1009" s="173">
        <f t="shared" si="62"/>
        <v>1222.32</v>
      </c>
      <c r="K1009" s="175">
        <f t="shared" si="63"/>
        <v>1222.32</v>
      </c>
      <c r="L1009" s="134">
        <v>2.4500000000000002</v>
      </c>
      <c r="M1009" s="132" t="s">
        <v>263</v>
      </c>
      <c r="N1009" s="132" t="s">
        <v>263</v>
      </c>
      <c r="O1009" s="132" t="s">
        <v>1392</v>
      </c>
    </row>
    <row r="1010" spans="1:15" s="131" customFormat="1" ht="27" x14ac:dyDescent="0.25">
      <c r="A1010" s="132"/>
      <c r="B1010" s="132" t="s">
        <v>265</v>
      </c>
      <c r="C1010" s="133">
        <v>640</v>
      </c>
      <c r="D1010" s="132" t="s">
        <v>1672</v>
      </c>
      <c r="E1010" s="132">
        <v>0.36349999999999999</v>
      </c>
      <c r="F1010" s="134">
        <v>1.4</v>
      </c>
      <c r="G1010" s="134">
        <v>1.4</v>
      </c>
      <c r="H1010" s="171">
        <f t="shared" si="60"/>
        <v>0.50890000000000002</v>
      </c>
      <c r="I1010" s="174">
        <f t="shared" si="61"/>
        <v>0.50890000000000002</v>
      </c>
      <c r="J1010" s="173">
        <f t="shared" si="62"/>
        <v>3166.88</v>
      </c>
      <c r="K1010" s="175">
        <f t="shared" si="63"/>
        <v>3166.88</v>
      </c>
      <c r="L1010" s="134">
        <v>3.67</v>
      </c>
      <c r="M1010" s="132" t="s">
        <v>263</v>
      </c>
      <c r="N1010" s="132" t="s">
        <v>263</v>
      </c>
      <c r="O1010" s="132" t="s">
        <v>1392</v>
      </c>
    </row>
    <row r="1011" spans="1:15" s="131" customFormat="1" ht="27" x14ac:dyDescent="0.25">
      <c r="A1011" s="132"/>
      <c r="B1011" s="132" t="s">
        <v>264</v>
      </c>
      <c r="C1011" s="133">
        <v>640</v>
      </c>
      <c r="D1011" s="132" t="s">
        <v>1672</v>
      </c>
      <c r="E1011" s="132">
        <v>2.0188000000000001</v>
      </c>
      <c r="F1011" s="134">
        <v>1.4</v>
      </c>
      <c r="G1011" s="134">
        <v>1.4</v>
      </c>
      <c r="H1011" s="171">
        <f t="shared" si="60"/>
        <v>2.8263199999999999</v>
      </c>
      <c r="I1011" s="174">
        <f t="shared" si="61"/>
        <v>2.8263199999999999</v>
      </c>
      <c r="J1011" s="173">
        <f t="shared" si="62"/>
        <v>17588.189999999999</v>
      </c>
      <c r="K1011" s="175">
        <f t="shared" si="63"/>
        <v>17588.189999999999</v>
      </c>
      <c r="L1011" s="134">
        <v>9.2899999999999991</v>
      </c>
      <c r="M1011" s="132" t="s">
        <v>263</v>
      </c>
      <c r="N1011" s="132" t="s">
        <v>263</v>
      </c>
      <c r="O1011" s="132" t="s">
        <v>1392</v>
      </c>
    </row>
    <row r="1012" spans="1:15" s="131" customFormat="1" x14ac:dyDescent="0.25">
      <c r="A1012" s="132"/>
      <c r="B1012" s="132" t="s">
        <v>262</v>
      </c>
      <c r="C1012" s="133">
        <v>650</v>
      </c>
      <c r="D1012" s="132" t="s">
        <v>1673</v>
      </c>
      <c r="E1012" s="132">
        <v>1.2202</v>
      </c>
      <c r="F1012" s="134">
        <v>1</v>
      </c>
      <c r="G1012" s="134">
        <v>1</v>
      </c>
      <c r="H1012" s="171">
        <f t="shared" si="60"/>
        <v>1.2202</v>
      </c>
      <c r="I1012" s="174">
        <f t="shared" si="61"/>
        <v>1.2202</v>
      </c>
      <c r="J1012" s="173">
        <f t="shared" si="62"/>
        <v>7593.3</v>
      </c>
      <c r="K1012" s="175">
        <f t="shared" si="63"/>
        <v>7593.3</v>
      </c>
      <c r="L1012" s="134">
        <v>3.8</v>
      </c>
      <c r="M1012" s="132" t="s">
        <v>4</v>
      </c>
      <c r="N1012" s="132" t="s">
        <v>3</v>
      </c>
      <c r="O1012" s="132" t="s">
        <v>1392</v>
      </c>
    </row>
    <row r="1013" spans="1:15" s="131" customFormat="1" x14ac:dyDescent="0.25">
      <c r="A1013" s="132"/>
      <c r="B1013" s="132" t="s">
        <v>261</v>
      </c>
      <c r="C1013" s="133">
        <v>650</v>
      </c>
      <c r="D1013" s="132" t="s">
        <v>1673</v>
      </c>
      <c r="E1013" s="132">
        <v>1.7094</v>
      </c>
      <c r="F1013" s="134">
        <v>1</v>
      </c>
      <c r="G1013" s="134">
        <v>1</v>
      </c>
      <c r="H1013" s="171">
        <f t="shared" si="60"/>
        <v>1.7094</v>
      </c>
      <c r="I1013" s="174">
        <f t="shared" si="61"/>
        <v>1.7094</v>
      </c>
      <c r="J1013" s="173">
        <f t="shared" si="62"/>
        <v>10637.6</v>
      </c>
      <c r="K1013" s="175">
        <f t="shared" si="63"/>
        <v>10637.6</v>
      </c>
      <c r="L1013" s="134">
        <v>5.63</v>
      </c>
      <c r="M1013" s="132" t="s">
        <v>4</v>
      </c>
      <c r="N1013" s="132" t="s">
        <v>3</v>
      </c>
      <c r="O1013" s="132" t="s">
        <v>1392</v>
      </c>
    </row>
    <row r="1014" spans="1:15" s="131" customFormat="1" x14ac:dyDescent="0.25">
      <c r="A1014" s="132"/>
      <c r="B1014" s="132" t="s">
        <v>260</v>
      </c>
      <c r="C1014" s="133">
        <v>650</v>
      </c>
      <c r="D1014" s="132" t="s">
        <v>1673</v>
      </c>
      <c r="E1014" s="132">
        <v>2.8561000000000001</v>
      </c>
      <c r="F1014" s="134">
        <v>1</v>
      </c>
      <c r="G1014" s="134">
        <v>1</v>
      </c>
      <c r="H1014" s="171">
        <f t="shared" si="60"/>
        <v>2.8561000000000001</v>
      </c>
      <c r="I1014" s="174">
        <f t="shared" si="61"/>
        <v>2.8561000000000001</v>
      </c>
      <c r="J1014" s="173">
        <f t="shared" si="62"/>
        <v>17773.509999999998</v>
      </c>
      <c r="K1014" s="175">
        <f t="shared" si="63"/>
        <v>17773.509999999998</v>
      </c>
      <c r="L1014" s="134">
        <v>9.19</v>
      </c>
      <c r="M1014" s="132" t="s">
        <v>4</v>
      </c>
      <c r="N1014" s="132" t="s">
        <v>3</v>
      </c>
      <c r="O1014" s="132" t="s">
        <v>1392</v>
      </c>
    </row>
    <row r="1015" spans="1:15" s="131" customFormat="1" x14ac:dyDescent="0.25">
      <c r="A1015" s="132"/>
      <c r="B1015" s="132" t="s">
        <v>259</v>
      </c>
      <c r="C1015" s="133">
        <v>650</v>
      </c>
      <c r="D1015" s="132" t="s">
        <v>1673</v>
      </c>
      <c r="E1015" s="132">
        <v>5.7930999999999999</v>
      </c>
      <c r="F1015" s="134">
        <v>1</v>
      </c>
      <c r="G1015" s="134">
        <v>1</v>
      </c>
      <c r="H1015" s="171">
        <f t="shared" si="60"/>
        <v>5.7930999999999999</v>
      </c>
      <c r="I1015" s="174">
        <f t="shared" si="61"/>
        <v>5.7930999999999999</v>
      </c>
      <c r="J1015" s="173">
        <f t="shared" si="62"/>
        <v>36050.46</v>
      </c>
      <c r="K1015" s="175">
        <f t="shared" si="63"/>
        <v>36050.46</v>
      </c>
      <c r="L1015" s="134">
        <v>16.940000000000001</v>
      </c>
      <c r="M1015" s="132" t="s">
        <v>4</v>
      </c>
      <c r="N1015" s="132" t="s">
        <v>3</v>
      </c>
      <c r="O1015" s="132" t="s">
        <v>1392</v>
      </c>
    </row>
    <row r="1016" spans="1:15" s="131" customFormat="1" ht="27" x14ac:dyDescent="0.25">
      <c r="A1016" s="132"/>
      <c r="B1016" s="132" t="s">
        <v>258</v>
      </c>
      <c r="C1016" s="133">
        <v>651</v>
      </c>
      <c r="D1016" s="132" t="s">
        <v>1674</v>
      </c>
      <c r="E1016" s="132">
        <v>0.93320000000000003</v>
      </c>
      <c r="F1016" s="134">
        <v>1</v>
      </c>
      <c r="G1016" s="134">
        <v>1</v>
      </c>
      <c r="H1016" s="171">
        <f t="shared" si="60"/>
        <v>0.93320000000000003</v>
      </c>
      <c r="I1016" s="174">
        <f t="shared" si="61"/>
        <v>0.93320000000000003</v>
      </c>
      <c r="J1016" s="173">
        <f t="shared" si="62"/>
        <v>5807.3</v>
      </c>
      <c r="K1016" s="175">
        <f t="shared" si="63"/>
        <v>5807.3</v>
      </c>
      <c r="L1016" s="134">
        <v>3.3</v>
      </c>
      <c r="M1016" s="132" t="s">
        <v>4</v>
      </c>
      <c r="N1016" s="132" t="s">
        <v>3</v>
      </c>
      <c r="O1016" s="132" t="s">
        <v>1392</v>
      </c>
    </row>
    <row r="1017" spans="1:15" s="131" customFormat="1" ht="27" x14ac:dyDescent="0.25">
      <c r="A1017" s="132"/>
      <c r="B1017" s="132" t="s">
        <v>257</v>
      </c>
      <c r="C1017" s="133">
        <v>651</v>
      </c>
      <c r="D1017" s="132" t="s">
        <v>1674</v>
      </c>
      <c r="E1017" s="132">
        <v>1.3517999999999999</v>
      </c>
      <c r="F1017" s="134">
        <v>1</v>
      </c>
      <c r="G1017" s="134">
        <v>1</v>
      </c>
      <c r="H1017" s="171">
        <f t="shared" si="60"/>
        <v>1.3517999999999999</v>
      </c>
      <c r="I1017" s="174">
        <f t="shared" si="61"/>
        <v>1.3517999999999999</v>
      </c>
      <c r="J1017" s="173">
        <f t="shared" si="62"/>
        <v>8412.25</v>
      </c>
      <c r="K1017" s="175">
        <f t="shared" si="63"/>
        <v>8412.25</v>
      </c>
      <c r="L1017" s="134">
        <v>4.5199999999999996</v>
      </c>
      <c r="M1017" s="132" t="s">
        <v>4</v>
      </c>
      <c r="N1017" s="132" t="s">
        <v>3</v>
      </c>
      <c r="O1017" s="132" t="s">
        <v>1392</v>
      </c>
    </row>
    <row r="1018" spans="1:15" s="131" customFormat="1" ht="27" x14ac:dyDescent="0.25">
      <c r="A1018" s="132"/>
      <c r="B1018" s="132" t="s">
        <v>256</v>
      </c>
      <c r="C1018" s="133">
        <v>651</v>
      </c>
      <c r="D1018" s="132" t="s">
        <v>1674</v>
      </c>
      <c r="E1018" s="132">
        <v>2.0754999999999999</v>
      </c>
      <c r="F1018" s="134">
        <v>1</v>
      </c>
      <c r="G1018" s="134">
        <v>1</v>
      </c>
      <c r="H1018" s="171">
        <f t="shared" si="60"/>
        <v>2.0754999999999999</v>
      </c>
      <c r="I1018" s="174">
        <f t="shared" si="61"/>
        <v>2.0754999999999999</v>
      </c>
      <c r="J1018" s="173">
        <f t="shared" si="62"/>
        <v>12915.84</v>
      </c>
      <c r="K1018" s="175">
        <f t="shared" si="63"/>
        <v>12915.84</v>
      </c>
      <c r="L1018" s="134">
        <v>9.39</v>
      </c>
      <c r="M1018" s="132" t="s">
        <v>4</v>
      </c>
      <c r="N1018" s="132" t="s">
        <v>3</v>
      </c>
      <c r="O1018" s="132" t="s">
        <v>1392</v>
      </c>
    </row>
    <row r="1019" spans="1:15" s="131" customFormat="1" ht="27" x14ac:dyDescent="0.25">
      <c r="A1019" s="132"/>
      <c r="B1019" s="132" t="s">
        <v>255</v>
      </c>
      <c r="C1019" s="133">
        <v>651</v>
      </c>
      <c r="D1019" s="132" t="s">
        <v>1674</v>
      </c>
      <c r="E1019" s="132">
        <v>5.6638000000000002</v>
      </c>
      <c r="F1019" s="134">
        <v>1</v>
      </c>
      <c r="G1019" s="134">
        <v>1</v>
      </c>
      <c r="H1019" s="171">
        <f t="shared" si="60"/>
        <v>5.6638000000000002</v>
      </c>
      <c r="I1019" s="174">
        <f t="shared" si="61"/>
        <v>5.6638000000000002</v>
      </c>
      <c r="J1019" s="173">
        <f t="shared" si="62"/>
        <v>35245.83</v>
      </c>
      <c r="K1019" s="175">
        <f t="shared" si="63"/>
        <v>35245.83</v>
      </c>
      <c r="L1019" s="134">
        <v>21.18</v>
      </c>
      <c r="M1019" s="132" t="s">
        <v>4</v>
      </c>
      <c r="N1019" s="132" t="s">
        <v>3</v>
      </c>
      <c r="O1019" s="132" t="s">
        <v>1392</v>
      </c>
    </row>
    <row r="1020" spans="1:15" s="131" customFormat="1" ht="27" x14ac:dyDescent="0.25">
      <c r="A1020" s="132"/>
      <c r="B1020" s="132" t="s">
        <v>254</v>
      </c>
      <c r="C1020" s="133">
        <v>660</v>
      </c>
      <c r="D1020" s="132" t="s">
        <v>1675</v>
      </c>
      <c r="E1020" s="132">
        <v>0.65480000000000005</v>
      </c>
      <c r="F1020" s="134">
        <v>1</v>
      </c>
      <c r="G1020" s="134">
        <v>1</v>
      </c>
      <c r="H1020" s="171">
        <f t="shared" si="60"/>
        <v>0.65480000000000005</v>
      </c>
      <c r="I1020" s="174">
        <f t="shared" si="61"/>
        <v>0.65480000000000005</v>
      </c>
      <c r="J1020" s="173">
        <f t="shared" si="62"/>
        <v>4074.82</v>
      </c>
      <c r="K1020" s="175">
        <f t="shared" si="63"/>
        <v>4074.82</v>
      </c>
      <c r="L1020" s="134">
        <v>3.16</v>
      </c>
      <c r="M1020" s="132" t="s">
        <v>4</v>
      </c>
      <c r="N1020" s="132" t="s">
        <v>3</v>
      </c>
      <c r="O1020" s="132" t="s">
        <v>1392</v>
      </c>
    </row>
    <row r="1021" spans="1:15" s="131" customFormat="1" ht="27" x14ac:dyDescent="0.25">
      <c r="A1021" s="132"/>
      <c r="B1021" s="132" t="s">
        <v>253</v>
      </c>
      <c r="C1021" s="133">
        <v>660</v>
      </c>
      <c r="D1021" s="132" t="s">
        <v>1675</v>
      </c>
      <c r="E1021" s="132">
        <v>0.79949999999999999</v>
      </c>
      <c r="F1021" s="134">
        <v>1</v>
      </c>
      <c r="G1021" s="134">
        <v>1</v>
      </c>
      <c r="H1021" s="171">
        <f t="shared" si="60"/>
        <v>0.79949999999999999</v>
      </c>
      <c r="I1021" s="174">
        <f t="shared" si="61"/>
        <v>0.79949999999999999</v>
      </c>
      <c r="J1021" s="173">
        <f t="shared" si="62"/>
        <v>4975.29</v>
      </c>
      <c r="K1021" s="175">
        <f t="shared" si="63"/>
        <v>4975.29</v>
      </c>
      <c r="L1021" s="134">
        <v>4.18</v>
      </c>
      <c r="M1021" s="132" t="s">
        <v>4</v>
      </c>
      <c r="N1021" s="132" t="s">
        <v>3</v>
      </c>
      <c r="O1021" s="132" t="s">
        <v>1392</v>
      </c>
    </row>
    <row r="1022" spans="1:15" s="131" customFormat="1" ht="27" x14ac:dyDescent="0.25">
      <c r="A1022" s="132"/>
      <c r="B1022" s="132" t="s">
        <v>252</v>
      </c>
      <c r="C1022" s="133">
        <v>660</v>
      </c>
      <c r="D1022" s="132" t="s">
        <v>1675</v>
      </c>
      <c r="E1022" s="132">
        <v>1.3532</v>
      </c>
      <c r="F1022" s="134">
        <v>1</v>
      </c>
      <c r="G1022" s="134">
        <v>1</v>
      </c>
      <c r="H1022" s="171">
        <f t="shared" si="60"/>
        <v>1.3532</v>
      </c>
      <c r="I1022" s="174">
        <f t="shared" si="61"/>
        <v>1.3532</v>
      </c>
      <c r="J1022" s="173">
        <f t="shared" si="62"/>
        <v>8420.9599999999991</v>
      </c>
      <c r="K1022" s="175">
        <f t="shared" si="63"/>
        <v>8420.9599999999991</v>
      </c>
      <c r="L1022" s="134">
        <v>6.74</v>
      </c>
      <c r="M1022" s="132" t="s">
        <v>4</v>
      </c>
      <c r="N1022" s="132" t="s">
        <v>3</v>
      </c>
      <c r="O1022" s="132" t="s">
        <v>1392</v>
      </c>
    </row>
    <row r="1023" spans="1:15" s="131" customFormat="1" ht="27" x14ac:dyDescent="0.25">
      <c r="A1023" s="132"/>
      <c r="B1023" s="132" t="s">
        <v>251</v>
      </c>
      <c r="C1023" s="133">
        <v>660</v>
      </c>
      <c r="D1023" s="132" t="s">
        <v>1675</v>
      </c>
      <c r="E1023" s="132">
        <v>3.8757999999999999</v>
      </c>
      <c r="F1023" s="134">
        <v>1</v>
      </c>
      <c r="G1023" s="134">
        <v>1</v>
      </c>
      <c r="H1023" s="171">
        <f t="shared" si="60"/>
        <v>3.8757999999999999</v>
      </c>
      <c r="I1023" s="174">
        <f t="shared" si="61"/>
        <v>3.8757999999999999</v>
      </c>
      <c r="J1023" s="173">
        <f t="shared" si="62"/>
        <v>24119.1</v>
      </c>
      <c r="K1023" s="175">
        <f t="shared" si="63"/>
        <v>24119.1</v>
      </c>
      <c r="L1023" s="134">
        <v>14.02</v>
      </c>
      <c r="M1023" s="132" t="s">
        <v>4</v>
      </c>
      <c r="N1023" s="132" t="s">
        <v>3</v>
      </c>
      <c r="O1023" s="132" t="s">
        <v>1392</v>
      </c>
    </row>
    <row r="1024" spans="1:15" s="131" customFormat="1" x14ac:dyDescent="0.25">
      <c r="A1024" s="132"/>
      <c r="B1024" s="132" t="s">
        <v>250</v>
      </c>
      <c r="C1024" s="133">
        <v>661</v>
      </c>
      <c r="D1024" s="132" t="s">
        <v>1676</v>
      </c>
      <c r="E1024" s="132">
        <v>0.83640000000000003</v>
      </c>
      <c r="F1024" s="134">
        <v>1</v>
      </c>
      <c r="G1024" s="134">
        <v>1</v>
      </c>
      <c r="H1024" s="171">
        <f t="shared" si="60"/>
        <v>0.83640000000000003</v>
      </c>
      <c r="I1024" s="174">
        <f t="shared" si="61"/>
        <v>0.83640000000000003</v>
      </c>
      <c r="J1024" s="173">
        <f t="shared" si="62"/>
        <v>5204.92</v>
      </c>
      <c r="K1024" s="175">
        <f t="shared" si="63"/>
        <v>5204.92</v>
      </c>
      <c r="L1024" s="134">
        <v>2.85</v>
      </c>
      <c r="M1024" s="132" t="s">
        <v>4</v>
      </c>
      <c r="N1024" s="132" t="s">
        <v>3</v>
      </c>
      <c r="O1024" s="132" t="s">
        <v>1392</v>
      </c>
    </row>
    <row r="1025" spans="1:15" s="131" customFormat="1" x14ac:dyDescent="0.25">
      <c r="A1025" s="132"/>
      <c r="B1025" s="132" t="s">
        <v>249</v>
      </c>
      <c r="C1025" s="133">
        <v>661</v>
      </c>
      <c r="D1025" s="132" t="s">
        <v>1676</v>
      </c>
      <c r="E1025" s="132">
        <v>0.99909999999999999</v>
      </c>
      <c r="F1025" s="134">
        <v>1</v>
      </c>
      <c r="G1025" s="134">
        <v>1</v>
      </c>
      <c r="H1025" s="171">
        <f t="shared" si="60"/>
        <v>0.99909999999999999</v>
      </c>
      <c r="I1025" s="174">
        <f t="shared" si="61"/>
        <v>0.99909999999999999</v>
      </c>
      <c r="J1025" s="173">
        <f t="shared" si="62"/>
        <v>6217.4</v>
      </c>
      <c r="K1025" s="175">
        <f t="shared" si="63"/>
        <v>6217.4</v>
      </c>
      <c r="L1025" s="134">
        <v>3.85</v>
      </c>
      <c r="M1025" s="132" t="s">
        <v>4</v>
      </c>
      <c r="N1025" s="132" t="s">
        <v>3</v>
      </c>
      <c r="O1025" s="132" t="s">
        <v>1392</v>
      </c>
    </row>
    <row r="1026" spans="1:15" s="131" customFormat="1" x14ac:dyDescent="0.25">
      <c r="A1026" s="132"/>
      <c r="B1026" s="132" t="s">
        <v>248</v>
      </c>
      <c r="C1026" s="133">
        <v>661</v>
      </c>
      <c r="D1026" s="132" t="s">
        <v>1676</v>
      </c>
      <c r="E1026" s="132">
        <v>1.9340999999999999</v>
      </c>
      <c r="F1026" s="134">
        <v>1</v>
      </c>
      <c r="G1026" s="134">
        <v>1</v>
      </c>
      <c r="H1026" s="171">
        <f t="shared" si="60"/>
        <v>1.9340999999999999</v>
      </c>
      <c r="I1026" s="174">
        <f t="shared" si="61"/>
        <v>1.9340999999999999</v>
      </c>
      <c r="J1026" s="173">
        <f t="shared" si="62"/>
        <v>12035.9</v>
      </c>
      <c r="K1026" s="175">
        <f t="shared" si="63"/>
        <v>12035.9</v>
      </c>
      <c r="L1026" s="134">
        <v>5.73</v>
      </c>
      <c r="M1026" s="132" t="s">
        <v>4</v>
      </c>
      <c r="N1026" s="132" t="s">
        <v>3</v>
      </c>
      <c r="O1026" s="132" t="s">
        <v>1392</v>
      </c>
    </row>
    <row r="1027" spans="1:15" s="131" customFormat="1" x14ac:dyDescent="0.25">
      <c r="A1027" s="132"/>
      <c r="B1027" s="132" t="s">
        <v>247</v>
      </c>
      <c r="C1027" s="133">
        <v>661</v>
      </c>
      <c r="D1027" s="132" t="s">
        <v>1676</v>
      </c>
      <c r="E1027" s="132">
        <v>3.7334000000000001</v>
      </c>
      <c r="F1027" s="134">
        <v>1</v>
      </c>
      <c r="G1027" s="134">
        <v>1</v>
      </c>
      <c r="H1027" s="171">
        <f t="shared" si="60"/>
        <v>3.7334000000000001</v>
      </c>
      <c r="I1027" s="174">
        <f t="shared" si="61"/>
        <v>3.7334000000000001</v>
      </c>
      <c r="J1027" s="173">
        <f t="shared" si="62"/>
        <v>23232.95</v>
      </c>
      <c r="K1027" s="175">
        <f t="shared" si="63"/>
        <v>23232.95</v>
      </c>
      <c r="L1027" s="134">
        <v>12.08</v>
      </c>
      <c r="M1027" s="132" t="s">
        <v>4</v>
      </c>
      <c r="N1027" s="132" t="s">
        <v>3</v>
      </c>
      <c r="O1027" s="132" t="s">
        <v>1392</v>
      </c>
    </row>
    <row r="1028" spans="1:15" s="131" customFormat="1" x14ac:dyDescent="0.25">
      <c r="A1028" s="132"/>
      <c r="B1028" s="132" t="s">
        <v>246</v>
      </c>
      <c r="C1028" s="133">
        <v>662</v>
      </c>
      <c r="D1028" s="132" t="s">
        <v>1677</v>
      </c>
      <c r="E1028" s="132">
        <v>0.55130000000000001</v>
      </c>
      <c r="F1028" s="134">
        <v>1</v>
      </c>
      <c r="G1028" s="134">
        <v>1</v>
      </c>
      <c r="H1028" s="171">
        <f t="shared" si="60"/>
        <v>0.55130000000000001</v>
      </c>
      <c r="I1028" s="174">
        <f t="shared" si="61"/>
        <v>0.55130000000000001</v>
      </c>
      <c r="J1028" s="173">
        <f t="shared" si="62"/>
        <v>3430.74</v>
      </c>
      <c r="K1028" s="175">
        <f t="shared" si="63"/>
        <v>3430.74</v>
      </c>
      <c r="L1028" s="134">
        <v>4.17</v>
      </c>
      <c r="M1028" s="132" t="s">
        <v>4</v>
      </c>
      <c r="N1028" s="132" t="s">
        <v>3</v>
      </c>
      <c r="O1028" s="132" t="s">
        <v>1392</v>
      </c>
    </row>
    <row r="1029" spans="1:15" s="131" customFormat="1" x14ac:dyDescent="0.25">
      <c r="A1029" s="132"/>
      <c r="B1029" s="132" t="s">
        <v>245</v>
      </c>
      <c r="C1029" s="133">
        <v>662</v>
      </c>
      <c r="D1029" s="132" t="s">
        <v>1677</v>
      </c>
      <c r="E1029" s="132">
        <v>0.72560000000000002</v>
      </c>
      <c r="F1029" s="134">
        <v>1</v>
      </c>
      <c r="G1029" s="134">
        <v>1</v>
      </c>
      <c r="H1029" s="171">
        <f t="shared" si="60"/>
        <v>0.72560000000000002</v>
      </c>
      <c r="I1029" s="174">
        <f t="shared" si="61"/>
        <v>0.72560000000000002</v>
      </c>
      <c r="J1029" s="173">
        <f t="shared" si="62"/>
        <v>4515.41</v>
      </c>
      <c r="K1029" s="175">
        <f t="shared" si="63"/>
        <v>4515.41</v>
      </c>
      <c r="L1029" s="134">
        <v>5.36</v>
      </c>
      <c r="M1029" s="132" t="s">
        <v>4</v>
      </c>
      <c r="N1029" s="132" t="s">
        <v>3</v>
      </c>
      <c r="O1029" s="132" t="s">
        <v>1392</v>
      </c>
    </row>
    <row r="1030" spans="1:15" s="131" customFormat="1" x14ac:dyDescent="0.25">
      <c r="A1030" s="132"/>
      <c r="B1030" s="132" t="s">
        <v>244</v>
      </c>
      <c r="C1030" s="133">
        <v>662</v>
      </c>
      <c r="D1030" s="132" t="s">
        <v>1677</v>
      </c>
      <c r="E1030" s="132">
        <v>1.1346000000000001</v>
      </c>
      <c r="F1030" s="134">
        <v>1</v>
      </c>
      <c r="G1030" s="134">
        <v>1</v>
      </c>
      <c r="H1030" s="171">
        <f t="shared" si="60"/>
        <v>1.1346000000000001</v>
      </c>
      <c r="I1030" s="174">
        <f t="shared" si="61"/>
        <v>1.1346000000000001</v>
      </c>
      <c r="J1030" s="173">
        <f t="shared" si="62"/>
        <v>7060.62</v>
      </c>
      <c r="K1030" s="175">
        <f t="shared" si="63"/>
        <v>7060.62</v>
      </c>
      <c r="L1030" s="134">
        <v>7.49</v>
      </c>
      <c r="M1030" s="132" t="s">
        <v>4</v>
      </c>
      <c r="N1030" s="132" t="s">
        <v>3</v>
      </c>
      <c r="O1030" s="132" t="s">
        <v>1392</v>
      </c>
    </row>
    <row r="1031" spans="1:15" s="131" customFormat="1" x14ac:dyDescent="0.25">
      <c r="A1031" s="132"/>
      <c r="B1031" s="132" t="s">
        <v>243</v>
      </c>
      <c r="C1031" s="133">
        <v>662</v>
      </c>
      <c r="D1031" s="132" t="s">
        <v>1677</v>
      </c>
      <c r="E1031" s="132">
        <v>2.5331000000000001</v>
      </c>
      <c r="F1031" s="134">
        <v>1</v>
      </c>
      <c r="G1031" s="134">
        <v>1</v>
      </c>
      <c r="H1031" s="171">
        <f t="shared" si="60"/>
        <v>2.5331000000000001</v>
      </c>
      <c r="I1031" s="174">
        <f t="shared" si="61"/>
        <v>2.5331000000000001</v>
      </c>
      <c r="J1031" s="173">
        <f t="shared" si="62"/>
        <v>15763.48</v>
      </c>
      <c r="K1031" s="175">
        <f t="shared" si="63"/>
        <v>15763.48</v>
      </c>
      <c r="L1031" s="134">
        <v>11.84</v>
      </c>
      <c r="M1031" s="132" t="s">
        <v>4</v>
      </c>
      <c r="N1031" s="132" t="s">
        <v>3</v>
      </c>
      <c r="O1031" s="132" t="s">
        <v>1392</v>
      </c>
    </row>
    <row r="1032" spans="1:15" s="131" customFormat="1" ht="27" x14ac:dyDescent="0.25">
      <c r="A1032" s="132"/>
      <c r="B1032" s="132" t="s">
        <v>242</v>
      </c>
      <c r="C1032" s="133">
        <v>663</v>
      </c>
      <c r="D1032" s="132" t="s">
        <v>1678</v>
      </c>
      <c r="E1032" s="132">
        <v>0.44690000000000002</v>
      </c>
      <c r="F1032" s="134">
        <v>1</v>
      </c>
      <c r="G1032" s="134">
        <v>1</v>
      </c>
      <c r="H1032" s="171">
        <f t="shared" si="60"/>
        <v>0.44690000000000002</v>
      </c>
      <c r="I1032" s="174">
        <f t="shared" si="61"/>
        <v>0.44690000000000002</v>
      </c>
      <c r="J1032" s="173">
        <f t="shared" si="62"/>
        <v>2781.06</v>
      </c>
      <c r="K1032" s="175">
        <f t="shared" si="63"/>
        <v>2781.06</v>
      </c>
      <c r="L1032" s="134">
        <v>2.36</v>
      </c>
      <c r="M1032" s="132" t="s">
        <v>4</v>
      </c>
      <c r="N1032" s="132" t="s">
        <v>3</v>
      </c>
      <c r="O1032" s="132" t="s">
        <v>1392</v>
      </c>
    </row>
    <row r="1033" spans="1:15" s="131" customFormat="1" ht="27" x14ac:dyDescent="0.25">
      <c r="A1033" s="132"/>
      <c r="B1033" s="132" t="s">
        <v>241</v>
      </c>
      <c r="C1033" s="133">
        <v>663</v>
      </c>
      <c r="D1033" s="132" t="s">
        <v>1678</v>
      </c>
      <c r="E1033" s="132">
        <v>0.58230000000000004</v>
      </c>
      <c r="F1033" s="134">
        <v>1</v>
      </c>
      <c r="G1033" s="134">
        <v>1</v>
      </c>
      <c r="H1033" s="171">
        <f t="shared" si="60"/>
        <v>0.58230000000000004</v>
      </c>
      <c r="I1033" s="174">
        <f t="shared" si="61"/>
        <v>0.58230000000000004</v>
      </c>
      <c r="J1033" s="173">
        <f t="shared" si="62"/>
        <v>3623.65</v>
      </c>
      <c r="K1033" s="175">
        <f t="shared" si="63"/>
        <v>3623.65</v>
      </c>
      <c r="L1033" s="134">
        <v>3.04</v>
      </c>
      <c r="M1033" s="132" t="s">
        <v>4</v>
      </c>
      <c r="N1033" s="132" t="s">
        <v>3</v>
      </c>
      <c r="O1033" s="132" t="s">
        <v>1392</v>
      </c>
    </row>
    <row r="1034" spans="1:15" s="131" customFormat="1" ht="27" x14ac:dyDescent="0.25">
      <c r="A1034" s="132"/>
      <c r="B1034" s="132" t="s">
        <v>240</v>
      </c>
      <c r="C1034" s="133">
        <v>663</v>
      </c>
      <c r="D1034" s="132" t="s">
        <v>1678</v>
      </c>
      <c r="E1034" s="132">
        <v>0.80469999999999997</v>
      </c>
      <c r="F1034" s="134">
        <v>1</v>
      </c>
      <c r="G1034" s="134">
        <v>1</v>
      </c>
      <c r="H1034" s="171">
        <f t="shared" si="60"/>
        <v>0.80469999999999997</v>
      </c>
      <c r="I1034" s="174">
        <f t="shared" si="61"/>
        <v>0.80469999999999997</v>
      </c>
      <c r="J1034" s="173">
        <f t="shared" si="62"/>
        <v>5007.6499999999996</v>
      </c>
      <c r="K1034" s="175">
        <f t="shared" si="63"/>
        <v>5007.6499999999996</v>
      </c>
      <c r="L1034" s="134">
        <v>4.2699999999999996</v>
      </c>
      <c r="M1034" s="132" t="s">
        <v>4</v>
      </c>
      <c r="N1034" s="132" t="s">
        <v>3</v>
      </c>
      <c r="O1034" s="132" t="s">
        <v>1392</v>
      </c>
    </row>
    <row r="1035" spans="1:15" s="131" customFormat="1" ht="27" x14ac:dyDescent="0.25">
      <c r="A1035" s="132"/>
      <c r="B1035" s="132" t="s">
        <v>239</v>
      </c>
      <c r="C1035" s="133">
        <v>663</v>
      </c>
      <c r="D1035" s="132" t="s">
        <v>1678</v>
      </c>
      <c r="E1035" s="132">
        <v>1.6477999999999999</v>
      </c>
      <c r="F1035" s="134">
        <v>1</v>
      </c>
      <c r="G1035" s="134">
        <v>1</v>
      </c>
      <c r="H1035" s="171">
        <f t="shared" si="60"/>
        <v>1.6477999999999999</v>
      </c>
      <c r="I1035" s="174">
        <f t="shared" si="61"/>
        <v>1.6477999999999999</v>
      </c>
      <c r="J1035" s="173">
        <f t="shared" si="62"/>
        <v>10254.26</v>
      </c>
      <c r="K1035" s="175">
        <f t="shared" si="63"/>
        <v>10254.26</v>
      </c>
      <c r="L1035" s="134">
        <v>7.99</v>
      </c>
      <c r="M1035" s="132" t="s">
        <v>4</v>
      </c>
      <c r="N1035" s="132" t="s">
        <v>3</v>
      </c>
      <c r="O1035" s="132" t="s">
        <v>1392</v>
      </c>
    </row>
    <row r="1036" spans="1:15" s="131" customFormat="1" ht="27" x14ac:dyDescent="0.25">
      <c r="A1036" s="132"/>
      <c r="B1036" s="132" t="s">
        <v>238</v>
      </c>
      <c r="C1036" s="133">
        <v>680</v>
      </c>
      <c r="D1036" s="132" t="s">
        <v>1679</v>
      </c>
      <c r="E1036" s="132">
        <v>1.4168000000000001</v>
      </c>
      <c r="F1036" s="134">
        <v>1</v>
      </c>
      <c r="G1036" s="134">
        <v>1</v>
      </c>
      <c r="H1036" s="171">
        <f t="shared" si="60"/>
        <v>1.4168000000000001</v>
      </c>
      <c r="I1036" s="174">
        <f t="shared" si="61"/>
        <v>1.4168000000000001</v>
      </c>
      <c r="J1036" s="173">
        <f t="shared" si="62"/>
        <v>8816.75</v>
      </c>
      <c r="K1036" s="175">
        <f t="shared" si="63"/>
        <v>8816.75</v>
      </c>
      <c r="L1036" s="134">
        <v>4.0599999999999996</v>
      </c>
      <c r="M1036" s="132" t="s">
        <v>4</v>
      </c>
      <c r="N1036" s="132" t="s">
        <v>3</v>
      </c>
      <c r="O1036" s="132" t="s">
        <v>1392</v>
      </c>
    </row>
    <row r="1037" spans="1:15" s="131" customFormat="1" ht="27" x14ac:dyDescent="0.25">
      <c r="A1037" s="132"/>
      <c r="B1037" s="132" t="s">
        <v>237</v>
      </c>
      <c r="C1037" s="133">
        <v>680</v>
      </c>
      <c r="D1037" s="132" t="s">
        <v>1679</v>
      </c>
      <c r="E1037" s="132">
        <v>1.9963</v>
      </c>
      <c r="F1037" s="134">
        <v>1</v>
      </c>
      <c r="G1037" s="134">
        <v>1</v>
      </c>
      <c r="H1037" s="171">
        <f t="shared" ref="H1037:H1100" si="64">ROUND(E1037*F1037,5)</f>
        <v>1.9963</v>
      </c>
      <c r="I1037" s="174">
        <f t="shared" ref="I1037:I1100" si="65">ROUND(E1037*G1037,5)</f>
        <v>1.9963</v>
      </c>
      <c r="J1037" s="173">
        <f t="shared" ref="J1037:J1100" si="66">ROUND(H1037*6223,2)</f>
        <v>12422.97</v>
      </c>
      <c r="K1037" s="175">
        <f t="shared" ref="K1037:K1100" si="67">ROUND(I1037*6223,2)</f>
        <v>12422.97</v>
      </c>
      <c r="L1037" s="134">
        <v>6.6</v>
      </c>
      <c r="M1037" s="132" t="s">
        <v>4</v>
      </c>
      <c r="N1037" s="132" t="s">
        <v>3</v>
      </c>
      <c r="O1037" s="132" t="s">
        <v>1392</v>
      </c>
    </row>
    <row r="1038" spans="1:15" s="131" customFormat="1" ht="27" x14ac:dyDescent="0.25">
      <c r="A1038" s="132"/>
      <c r="B1038" s="132" t="s">
        <v>236</v>
      </c>
      <c r="C1038" s="133">
        <v>680</v>
      </c>
      <c r="D1038" s="132" t="s">
        <v>1679</v>
      </c>
      <c r="E1038" s="132">
        <v>3.4411</v>
      </c>
      <c r="F1038" s="134">
        <v>1</v>
      </c>
      <c r="G1038" s="134">
        <v>1</v>
      </c>
      <c r="H1038" s="171">
        <f t="shared" si="64"/>
        <v>3.4411</v>
      </c>
      <c r="I1038" s="174">
        <f t="shared" si="65"/>
        <v>3.4411</v>
      </c>
      <c r="J1038" s="173">
        <f t="shared" si="66"/>
        <v>21413.97</v>
      </c>
      <c r="K1038" s="175">
        <f t="shared" si="67"/>
        <v>21413.97</v>
      </c>
      <c r="L1038" s="134">
        <v>12.6</v>
      </c>
      <c r="M1038" s="132" t="s">
        <v>4</v>
      </c>
      <c r="N1038" s="132" t="s">
        <v>3</v>
      </c>
      <c r="O1038" s="132" t="s">
        <v>1392</v>
      </c>
    </row>
    <row r="1039" spans="1:15" s="131" customFormat="1" ht="27" x14ac:dyDescent="0.25">
      <c r="A1039" s="132"/>
      <c r="B1039" s="132" t="s">
        <v>235</v>
      </c>
      <c r="C1039" s="133">
        <v>680</v>
      </c>
      <c r="D1039" s="132" t="s">
        <v>1679</v>
      </c>
      <c r="E1039" s="132">
        <v>8.4366000000000003</v>
      </c>
      <c r="F1039" s="134">
        <v>1</v>
      </c>
      <c r="G1039" s="134">
        <v>1</v>
      </c>
      <c r="H1039" s="171">
        <f t="shared" si="64"/>
        <v>8.4366000000000003</v>
      </c>
      <c r="I1039" s="174">
        <f t="shared" si="65"/>
        <v>8.4366000000000003</v>
      </c>
      <c r="J1039" s="173">
        <f t="shared" si="66"/>
        <v>52500.959999999999</v>
      </c>
      <c r="K1039" s="175">
        <f t="shared" si="67"/>
        <v>52500.959999999999</v>
      </c>
      <c r="L1039" s="134">
        <v>25.79</v>
      </c>
      <c r="M1039" s="132" t="s">
        <v>4</v>
      </c>
      <c r="N1039" s="132" t="s">
        <v>3</v>
      </c>
      <c r="O1039" s="132" t="s">
        <v>1392</v>
      </c>
    </row>
    <row r="1040" spans="1:15" s="131" customFormat="1" ht="27" x14ac:dyDescent="0.25">
      <c r="A1040" s="132"/>
      <c r="B1040" s="132" t="s">
        <v>234</v>
      </c>
      <c r="C1040" s="133">
        <v>681</v>
      </c>
      <c r="D1040" s="132" t="s">
        <v>1680</v>
      </c>
      <c r="E1040" s="132">
        <v>1.0242</v>
      </c>
      <c r="F1040" s="134">
        <v>1</v>
      </c>
      <c r="G1040" s="134">
        <v>1</v>
      </c>
      <c r="H1040" s="171">
        <f t="shared" si="64"/>
        <v>1.0242</v>
      </c>
      <c r="I1040" s="174">
        <f t="shared" si="65"/>
        <v>1.0242</v>
      </c>
      <c r="J1040" s="173">
        <f t="shared" si="66"/>
        <v>6373.6</v>
      </c>
      <c r="K1040" s="175">
        <f t="shared" si="67"/>
        <v>6373.6</v>
      </c>
      <c r="L1040" s="134">
        <v>2.74</v>
      </c>
      <c r="M1040" s="132" t="s">
        <v>4</v>
      </c>
      <c r="N1040" s="132" t="s">
        <v>3</v>
      </c>
      <c r="O1040" s="132" t="s">
        <v>1392</v>
      </c>
    </row>
    <row r="1041" spans="1:15" s="131" customFormat="1" ht="27" x14ac:dyDescent="0.25">
      <c r="A1041" s="132"/>
      <c r="B1041" s="132" t="s">
        <v>233</v>
      </c>
      <c r="C1041" s="133">
        <v>681</v>
      </c>
      <c r="D1041" s="132" t="s">
        <v>1680</v>
      </c>
      <c r="E1041" s="132">
        <v>1.3698999999999999</v>
      </c>
      <c r="F1041" s="134">
        <v>1</v>
      </c>
      <c r="G1041" s="134">
        <v>1</v>
      </c>
      <c r="H1041" s="171">
        <f t="shared" si="64"/>
        <v>1.3698999999999999</v>
      </c>
      <c r="I1041" s="174">
        <f t="shared" si="65"/>
        <v>1.3698999999999999</v>
      </c>
      <c r="J1041" s="173">
        <f t="shared" si="66"/>
        <v>8524.89</v>
      </c>
      <c r="K1041" s="175">
        <f t="shared" si="67"/>
        <v>8524.89</v>
      </c>
      <c r="L1041" s="134">
        <v>4.9000000000000004</v>
      </c>
      <c r="M1041" s="132" t="s">
        <v>4</v>
      </c>
      <c r="N1041" s="132" t="s">
        <v>3</v>
      </c>
      <c r="O1041" s="132" t="s">
        <v>1392</v>
      </c>
    </row>
    <row r="1042" spans="1:15" s="131" customFormat="1" ht="27" x14ac:dyDescent="0.25">
      <c r="A1042" s="132"/>
      <c r="B1042" s="132" t="s">
        <v>232</v>
      </c>
      <c r="C1042" s="133">
        <v>681</v>
      </c>
      <c r="D1042" s="132" t="s">
        <v>1680</v>
      </c>
      <c r="E1042" s="132">
        <v>2.6787999999999998</v>
      </c>
      <c r="F1042" s="134">
        <v>1</v>
      </c>
      <c r="G1042" s="134">
        <v>1</v>
      </c>
      <c r="H1042" s="171">
        <f t="shared" si="64"/>
        <v>2.6787999999999998</v>
      </c>
      <c r="I1042" s="174">
        <f t="shared" si="65"/>
        <v>2.6787999999999998</v>
      </c>
      <c r="J1042" s="173">
        <f t="shared" si="66"/>
        <v>16670.169999999998</v>
      </c>
      <c r="K1042" s="175">
        <f t="shared" si="67"/>
        <v>16670.169999999998</v>
      </c>
      <c r="L1042" s="134">
        <v>11.56</v>
      </c>
      <c r="M1042" s="132" t="s">
        <v>4</v>
      </c>
      <c r="N1042" s="132" t="s">
        <v>3</v>
      </c>
      <c r="O1042" s="132" t="s">
        <v>1392</v>
      </c>
    </row>
    <row r="1043" spans="1:15" s="131" customFormat="1" ht="27" x14ac:dyDescent="0.25">
      <c r="A1043" s="132"/>
      <c r="B1043" s="132" t="s">
        <v>231</v>
      </c>
      <c r="C1043" s="133">
        <v>681</v>
      </c>
      <c r="D1043" s="132" t="s">
        <v>1680</v>
      </c>
      <c r="E1043" s="132">
        <v>6.6448</v>
      </c>
      <c r="F1043" s="134">
        <v>1</v>
      </c>
      <c r="G1043" s="134">
        <v>1</v>
      </c>
      <c r="H1043" s="171">
        <f t="shared" si="64"/>
        <v>6.6448</v>
      </c>
      <c r="I1043" s="174">
        <f t="shared" si="65"/>
        <v>6.6448</v>
      </c>
      <c r="J1043" s="173">
        <f t="shared" si="66"/>
        <v>41350.589999999997</v>
      </c>
      <c r="K1043" s="175">
        <f t="shared" si="67"/>
        <v>41350.589999999997</v>
      </c>
      <c r="L1043" s="134">
        <v>22.43</v>
      </c>
      <c r="M1043" s="132" t="s">
        <v>4</v>
      </c>
      <c r="N1043" s="132" t="s">
        <v>3</v>
      </c>
      <c r="O1043" s="132" t="s">
        <v>1392</v>
      </c>
    </row>
    <row r="1044" spans="1:15" s="131" customFormat="1" x14ac:dyDescent="0.25">
      <c r="A1044" s="132"/>
      <c r="B1044" s="132" t="s">
        <v>230</v>
      </c>
      <c r="C1044" s="133">
        <v>690</v>
      </c>
      <c r="D1044" s="132" t="s">
        <v>1681</v>
      </c>
      <c r="E1044" s="132">
        <v>1.048</v>
      </c>
      <c r="F1044" s="134">
        <v>1</v>
      </c>
      <c r="G1044" s="134">
        <v>1</v>
      </c>
      <c r="H1044" s="171">
        <f t="shared" si="64"/>
        <v>1.048</v>
      </c>
      <c r="I1044" s="174">
        <f t="shared" si="65"/>
        <v>1.048</v>
      </c>
      <c r="J1044" s="173">
        <f t="shared" si="66"/>
        <v>6521.7</v>
      </c>
      <c r="K1044" s="175">
        <f t="shared" si="67"/>
        <v>6521.7</v>
      </c>
      <c r="L1044" s="134">
        <v>4.84</v>
      </c>
      <c r="M1044" s="132" t="s">
        <v>4</v>
      </c>
      <c r="N1044" s="132" t="s">
        <v>3</v>
      </c>
      <c r="O1044" s="132" t="s">
        <v>1392</v>
      </c>
    </row>
    <row r="1045" spans="1:15" s="131" customFormat="1" x14ac:dyDescent="0.25">
      <c r="A1045" s="132"/>
      <c r="B1045" s="132" t="s">
        <v>229</v>
      </c>
      <c r="C1045" s="133">
        <v>690</v>
      </c>
      <c r="D1045" s="132" t="s">
        <v>1681</v>
      </c>
      <c r="E1045" s="132">
        <v>2.0173000000000001</v>
      </c>
      <c r="F1045" s="134">
        <v>1</v>
      </c>
      <c r="G1045" s="134">
        <v>1</v>
      </c>
      <c r="H1045" s="171">
        <f t="shared" si="64"/>
        <v>2.0173000000000001</v>
      </c>
      <c r="I1045" s="174">
        <f t="shared" si="65"/>
        <v>2.0173000000000001</v>
      </c>
      <c r="J1045" s="173">
        <f t="shared" si="66"/>
        <v>12553.66</v>
      </c>
      <c r="K1045" s="175">
        <f t="shared" si="67"/>
        <v>12553.66</v>
      </c>
      <c r="L1045" s="134">
        <v>8.49</v>
      </c>
      <c r="M1045" s="132" t="s">
        <v>4</v>
      </c>
      <c r="N1045" s="132" t="s">
        <v>3</v>
      </c>
      <c r="O1045" s="132" t="s">
        <v>1392</v>
      </c>
    </row>
    <row r="1046" spans="1:15" s="131" customFormat="1" x14ac:dyDescent="0.25">
      <c r="A1046" s="132"/>
      <c r="B1046" s="132" t="s">
        <v>228</v>
      </c>
      <c r="C1046" s="133">
        <v>690</v>
      </c>
      <c r="D1046" s="132" t="s">
        <v>1681</v>
      </c>
      <c r="E1046" s="132">
        <v>3.8186</v>
      </c>
      <c r="F1046" s="134">
        <v>1</v>
      </c>
      <c r="G1046" s="134">
        <v>1</v>
      </c>
      <c r="H1046" s="171">
        <f t="shared" si="64"/>
        <v>3.8186</v>
      </c>
      <c r="I1046" s="174">
        <f t="shared" si="65"/>
        <v>3.8186</v>
      </c>
      <c r="J1046" s="173">
        <f t="shared" si="66"/>
        <v>23763.15</v>
      </c>
      <c r="K1046" s="175">
        <f t="shared" si="67"/>
        <v>23763.15</v>
      </c>
      <c r="L1046" s="134">
        <v>16</v>
      </c>
      <c r="M1046" s="132" t="s">
        <v>4</v>
      </c>
      <c r="N1046" s="132" t="s">
        <v>3</v>
      </c>
      <c r="O1046" s="132" t="s">
        <v>1392</v>
      </c>
    </row>
    <row r="1047" spans="1:15" s="131" customFormat="1" x14ac:dyDescent="0.25">
      <c r="A1047" s="132"/>
      <c r="B1047" s="132" t="s">
        <v>227</v>
      </c>
      <c r="C1047" s="133">
        <v>690</v>
      </c>
      <c r="D1047" s="132" t="s">
        <v>1681</v>
      </c>
      <c r="E1047" s="132">
        <v>7.8063000000000002</v>
      </c>
      <c r="F1047" s="134">
        <v>1</v>
      </c>
      <c r="G1047" s="134">
        <v>1</v>
      </c>
      <c r="H1047" s="171">
        <f t="shared" si="64"/>
        <v>7.8063000000000002</v>
      </c>
      <c r="I1047" s="174">
        <f t="shared" si="65"/>
        <v>7.8063000000000002</v>
      </c>
      <c r="J1047" s="173">
        <f t="shared" si="66"/>
        <v>48578.6</v>
      </c>
      <c r="K1047" s="175">
        <f t="shared" si="67"/>
        <v>48578.6</v>
      </c>
      <c r="L1047" s="134">
        <v>23.98</v>
      </c>
      <c r="M1047" s="132" t="s">
        <v>4</v>
      </c>
      <c r="N1047" s="132" t="s">
        <v>3</v>
      </c>
      <c r="O1047" s="132" t="s">
        <v>1392</v>
      </c>
    </row>
    <row r="1048" spans="1:15" s="131" customFormat="1" x14ac:dyDescent="0.25">
      <c r="A1048" s="132"/>
      <c r="B1048" s="132" t="s">
        <v>226</v>
      </c>
      <c r="C1048" s="133">
        <v>691</v>
      </c>
      <c r="D1048" s="132" t="s">
        <v>1682</v>
      </c>
      <c r="E1048" s="132">
        <v>0.92449999999999999</v>
      </c>
      <c r="F1048" s="134">
        <v>1</v>
      </c>
      <c r="G1048" s="134">
        <v>1</v>
      </c>
      <c r="H1048" s="171">
        <f t="shared" si="64"/>
        <v>0.92449999999999999</v>
      </c>
      <c r="I1048" s="174">
        <f t="shared" si="65"/>
        <v>0.92449999999999999</v>
      </c>
      <c r="J1048" s="173">
        <f t="shared" si="66"/>
        <v>5753.16</v>
      </c>
      <c r="K1048" s="175">
        <f t="shared" si="67"/>
        <v>5753.16</v>
      </c>
      <c r="L1048" s="134">
        <v>3.82</v>
      </c>
      <c r="M1048" s="132" t="s">
        <v>4</v>
      </c>
      <c r="N1048" s="132" t="s">
        <v>3</v>
      </c>
      <c r="O1048" s="132" t="s">
        <v>1392</v>
      </c>
    </row>
    <row r="1049" spans="1:15" s="131" customFormat="1" x14ac:dyDescent="0.25">
      <c r="A1049" s="132"/>
      <c r="B1049" s="132" t="s">
        <v>225</v>
      </c>
      <c r="C1049" s="133">
        <v>691</v>
      </c>
      <c r="D1049" s="132" t="s">
        <v>1682</v>
      </c>
      <c r="E1049" s="132">
        <v>1.1787000000000001</v>
      </c>
      <c r="F1049" s="134">
        <v>1</v>
      </c>
      <c r="G1049" s="134">
        <v>1</v>
      </c>
      <c r="H1049" s="171">
        <f t="shared" si="64"/>
        <v>1.1787000000000001</v>
      </c>
      <c r="I1049" s="174">
        <f t="shared" si="65"/>
        <v>1.1787000000000001</v>
      </c>
      <c r="J1049" s="173">
        <f t="shared" si="66"/>
        <v>7335.05</v>
      </c>
      <c r="K1049" s="175">
        <f t="shared" si="67"/>
        <v>7335.05</v>
      </c>
      <c r="L1049" s="134">
        <v>5.44</v>
      </c>
      <c r="M1049" s="132" t="s">
        <v>4</v>
      </c>
      <c r="N1049" s="132" t="s">
        <v>3</v>
      </c>
      <c r="O1049" s="132" t="s">
        <v>1392</v>
      </c>
    </row>
    <row r="1050" spans="1:15" s="131" customFormat="1" x14ac:dyDescent="0.25">
      <c r="A1050" s="132"/>
      <c r="B1050" s="132" t="s">
        <v>224</v>
      </c>
      <c r="C1050" s="133">
        <v>691</v>
      </c>
      <c r="D1050" s="132" t="s">
        <v>1682</v>
      </c>
      <c r="E1050" s="132">
        <v>1.7737000000000001</v>
      </c>
      <c r="F1050" s="134">
        <v>1</v>
      </c>
      <c r="G1050" s="134">
        <v>1</v>
      </c>
      <c r="H1050" s="171">
        <f t="shared" si="64"/>
        <v>1.7737000000000001</v>
      </c>
      <c r="I1050" s="174">
        <f t="shared" si="65"/>
        <v>1.7737000000000001</v>
      </c>
      <c r="J1050" s="173">
        <f t="shared" si="66"/>
        <v>11037.74</v>
      </c>
      <c r="K1050" s="175">
        <f t="shared" si="67"/>
        <v>11037.74</v>
      </c>
      <c r="L1050" s="134">
        <v>8.4600000000000009</v>
      </c>
      <c r="M1050" s="132" t="s">
        <v>4</v>
      </c>
      <c r="N1050" s="132" t="s">
        <v>3</v>
      </c>
      <c r="O1050" s="132" t="s">
        <v>1392</v>
      </c>
    </row>
    <row r="1051" spans="1:15" s="131" customFormat="1" x14ac:dyDescent="0.25">
      <c r="A1051" s="132"/>
      <c r="B1051" s="132" t="s">
        <v>223</v>
      </c>
      <c r="C1051" s="133">
        <v>691</v>
      </c>
      <c r="D1051" s="132" t="s">
        <v>1682</v>
      </c>
      <c r="E1051" s="132">
        <v>3.7629999999999999</v>
      </c>
      <c r="F1051" s="134">
        <v>1</v>
      </c>
      <c r="G1051" s="134">
        <v>1</v>
      </c>
      <c r="H1051" s="171">
        <f t="shared" si="64"/>
        <v>3.7629999999999999</v>
      </c>
      <c r="I1051" s="174">
        <f t="shared" si="65"/>
        <v>3.7629999999999999</v>
      </c>
      <c r="J1051" s="173">
        <f t="shared" si="66"/>
        <v>23417.15</v>
      </c>
      <c r="K1051" s="175">
        <f t="shared" si="67"/>
        <v>23417.15</v>
      </c>
      <c r="L1051" s="134">
        <v>14.96</v>
      </c>
      <c r="M1051" s="132" t="s">
        <v>4</v>
      </c>
      <c r="N1051" s="132" t="s">
        <v>3</v>
      </c>
      <c r="O1051" s="132" t="s">
        <v>1392</v>
      </c>
    </row>
    <row r="1052" spans="1:15" s="131" customFormat="1" x14ac:dyDescent="0.25">
      <c r="A1052" s="132"/>
      <c r="B1052" s="132" t="s">
        <v>222</v>
      </c>
      <c r="C1052" s="133">
        <v>692</v>
      </c>
      <c r="D1052" s="132" t="s">
        <v>1683</v>
      </c>
      <c r="E1052" s="132">
        <v>0.80520000000000003</v>
      </c>
      <c r="F1052" s="134">
        <v>1</v>
      </c>
      <c r="G1052" s="134">
        <v>1</v>
      </c>
      <c r="H1052" s="171">
        <f t="shared" si="64"/>
        <v>0.80520000000000003</v>
      </c>
      <c r="I1052" s="174">
        <f t="shared" si="65"/>
        <v>0.80520000000000003</v>
      </c>
      <c r="J1052" s="173">
        <f t="shared" si="66"/>
        <v>5010.76</v>
      </c>
      <c r="K1052" s="175">
        <f t="shared" si="67"/>
        <v>5010.76</v>
      </c>
      <c r="L1052" s="134">
        <v>3.63</v>
      </c>
      <c r="M1052" s="132" t="s">
        <v>4</v>
      </c>
      <c r="N1052" s="132" t="s">
        <v>3</v>
      </c>
      <c r="O1052" s="132" t="s">
        <v>1392</v>
      </c>
    </row>
    <row r="1053" spans="1:15" s="131" customFormat="1" x14ac:dyDescent="0.25">
      <c r="A1053" s="132"/>
      <c r="B1053" s="132" t="s">
        <v>221</v>
      </c>
      <c r="C1053" s="133">
        <v>692</v>
      </c>
      <c r="D1053" s="132" t="s">
        <v>1683</v>
      </c>
      <c r="E1053" s="132">
        <v>1.3515999999999999</v>
      </c>
      <c r="F1053" s="134">
        <v>1</v>
      </c>
      <c r="G1053" s="134">
        <v>1</v>
      </c>
      <c r="H1053" s="171">
        <f t="shared" si="64"/>
        <v>1.3515999999999999</v>
      </c>
      <c r="I1053" s="174">
        <f t="shared" si="65"/>
        <v>1.3515999999999999</v>
      </c>
      <c r="J1053" s="173">
        <f t="shared" si="66"/>
        <v>8411.01</v>
      </c>
      <c r="K1053" s="175">
        <f t="shared" si="67"/>
        <v>8411.01</v>
      </c>
      <c r="L1053" s="134">
        <v>4.5199999999999996</v>
      </c>
      <c r="M1053" s="132" t="s">
        <v>4</v>
      </c>
      <c r="N1053" s="132" t="s">
        <v>3</v>
      </c>
      <c r="O1053" s="132" t="s">
        <v>1392</v>
      </c>
    </row>
    <row r="1054" spans="1:15" s="131" customFormat="1" x14ac:dyDescent="0.25">
      <c r="A1054" s="132"/>
      <c r="B1054" s="132" t="s">
        <v>220</v>
      </c>
      <c r="C1054" s="133">
        <v>692</v>
      </c>
      <c r="D1054" s="132" t="s">
        <v>1683</v>
      </c>
      <c r="E1054" s="132">
        <v>2.0236999999999998</v>
      </c>
      <c r="F1054" s="134">
        <v>1</v>
      </c>
      <c r="G1054" s="134">
        <v>1</v>
      </c>
      <c r="H1054" s="171">
        <f t="shared" si="64"/>
        <v>2.0236999999999998</v>
      </c>
      <c r="I1054" s="174">
        <f t="shared" si="65"/>
        <v>2.0236999999999998</v>
      </c>
      <c r="J1054" s="173">
        <f t="shared" si="66"/>
        <v>12593.49</v>
      </c>
      <c r="K1054" s="175">
        <f t="shared" si="67"/>
        <v>12593.49</v>
      </c>
      <c r="L1054" s="134">
        <v>9.56</v>
      </c>
      <c r="M1054" s="132" t="s">
        <v>4</v>
      </c>
      <c r="N1054" s="132" t="s">
        <v>3</v>
      </c>
      <c r="O1054" s="132" t="s">
        <v>1392</v>
      </c>
    </row>
    <row r="1055" spans="1:15" s="131" customFormat="1" x14ac:dyDescent="0.25">
      <c r="A1055" s="132"/>
      <c r="B1055" s="132" t="s">
        <v>219</v>
      </c>
      <c r="C1055" s="133">
        <v>692</v>
      </c>
      <c r="D1055" s="132" t="s">
        <v>1683</v>
      </c>
      <c r="E1055" s="132">
        <v>3.7677999999999998</v>
      </c>
      <c r="F1055" s="134">
        <v>1</v>
      </c>
      <c r="G1055" s="134">
        <v>1</v>
      </c>
      <c r="H1055" s="171">
        <f t="shared" si="64"/>
        <v>3.7677999999999998</v>
      </c>
      <c r="I1055" s="174">
        <f t="shared" si="65"/>
        <v>3.7677999999999998</v>
      </c>
      <c r="J1055" s="173">
        <f t="shared" si="66"/>
        <v>23447.02</v>
      </c>
      <c r="K1055" s="175">
        <f t="shared" si="67"/>
        <v>23447.02</v>
      </c>
      <c r="L1055" s="134">
        <v>20.7</v>
      </c>
      <c r="M1055" s="132" t="s">
        <v>4</v>
      </c>
      <c r="N1055" s="132" t="s">
        <v>3</v>
      </c>
      <c r="O1055" s="132" t="s">
        <v>1392</v>
      </c>
    </row>
    <row r="1056" spans="1:15" s="131" customFormat="1" x14ac:dyDescent="0.25">
      <c r="A1056" s="132"/>
      <c r="B1056" s="132" t="s">
        <v>218</v>
      </c>
      <c r="C1056" s="133">
        <v>693</v>
      </c>
      <c r="D1056" s="132" t="s">
        <v>1684</v>
      </c>
      <c r="E1056" s="132">
        <v>0.74660000000000004</v>
      </c>
      <c r="F1056" s="134">
        <v>1</v>
      </c>
      <c r="G1056" s="134">
        <v>1</v>
      </c>
      <c r="H1056" s="171">
        <f t="shared" si="64"/>
        <v>0.74660000000000004</v>
      </c>
      <c r="I1056" s="174">
        <f t="shared" si="65"/>
        <v>0.74660000000000004</v>
      </c>
      <c r="J1056" s="173">
        <f t="shared" si="66"/>
        <v>4646.09</v>
      </c>
      <c r="K1056" s="175">
        <f t="shared" si="67"/>
        <v>4646.09</v>
      </c>
      <c r="L1056" s="134">
        <v>2.79</v>
      </c>
      <c r="M1056" s="132" t="s">
        <v>4</v>
      </c>
      <c r="N1056" s="132" t="s">
        <v>3</v>
      </c>
      <c r="O1056" s="132" t="s">
        <v>1392</v>
      </c>
    </row>
    <row r="1057" spans="1:15" s="131" customFormat="1" x14ac:dyDescent="0.25">
      <c r="A1057" s="132"/>
      <c r="B1057" s="132" t="s">
        <v>217</v>
      </c>
      <c r="C1057" s="133">
        <v>693</v>
      </c>
      <c r="D1057" s="132" t="s">
        <v>1684</v>
      </c>
      <c r="E1057" s="132">
        <v>0.98040000000000005</v>
      </c>
      <c r="F1057" s="134">
        <v>1</v>
      </c>
      <c r="G1057" s="134">
        <v>1</v>
      </c>
      <c r="H1057" s="171">
        <f t="shared" si="64"/>
        <v>0.98040000000000005</v>
      </c>
      <c r="I1057" s="174">
        <f t="shared" si="65"/>
        <v>0.98040000000000005</v>
      </c>
      <c r="J1057" s="173">
        <f t="shared" si="66"/>
        <v>6101.03</v>
      </c>
      <c r="K1057" s="175">
        <f t="shared" si="67"/>
        <v>6101.03</v>
      </c>
      <c r="L1057" s="134">
        <v>3.75</v>
      </c>
      <c r="M1057" s="132" t="s">
        <v>4</v>
      </c>
      <c r="N1057" s="132" t="s">
        <v>3</v>
      </c>
      <c r="O1057" s="132" t="s">
        <v>1392</v>
      </c>
    </row>
    <row r="1058" spans="1:15" s="131" customFormat="1" x14ac:dyDescent="0.25">
      <c r="A1058" s="132"/>
      <c r="B1058" s="132" t="s">
        <v>216</v>
      </c>
      <c r="C1058" s="133">
        <v>693</v>
      </c>
      <c r="D1058" s="132" t="s">
        <v>1684</v>
      </c>
      <c r="E1058" s="132">
        <v>2.0274999999999999</v>
      </c>
      <c r="F1058" s="134">
        <v>1</v>
      </c>
      <c r="G1058" s="134">
        <v>1</v>
      </c>
      <c r="H1058" s="171">
        <f t="shared" si="64"/>
        <v>2.0274999999999999</v>
      </c>
      <c r="I1058" s="174">
        <f t="shared" si="65"/>
        <v>2.0274999999999999</v>
      </c>
      <c r="J1058" s="173">
        <f t="shared" si="66"/>
        <v>12617.13</v>
      </c>
      <c r="K1058" s="175">
        <f t="shared" si="67"/>
        <v>12617.13</v>
      </c>
      <c r="L1058" s="134">
        <v>8.6199999999999992</v>
      </c>
      <c r="M1058" s="132" t="s">
        <v>4</v>
      </c>
      <c r="N1058" s="132" t="s">
        <v>3</v>
      </c>
      <c r="O1058" s="132" t="s">
        <v>1392</v>
      </c>
    </row>
    <row r="1059" spans="1:15" s="131" customFormat="1" x14ac:dyDescent="0.25">
      <c r="A1059" s="132"/>
      <c r="B1059" s="132" t="s">
        <v>215</v>
      </c>
      <c r="C1059" s="133">
        <v>693</v>
      </c>
      <c r="D1059" s="132" t="s">
        <v>1684</v>
      </c>
      <c r="E1059" s="132">
        <v>6.0347</v>
      </c>
      <c r="F1059" s="134">
        <v>1</v>
      </c>
      <c r="G1059" s="134">
        <v>1</v>
      </c>
      <c r="H1059" s="171">
        <f t="shared" si="64"/>
        <v>6.0347</v>
      </c>
      <c r="I1059" s="174">
        <f t="shared" si="65"/>
        <v>6.0347</v>
      </c>
      <c r="J1059" s="173">
        <f t="shared" si="66"/>
        <v>37553.94</v>
      </c>
      <c r="K1059" s="175">
        <f t="shared" si="67"/>
        <v>37553.94</v>
      </c>
      <c r="L1059" s="134">
        <v>23.07</v>
      </c>
      <c r="M1059" s="132" t="s">
        <v>4</v>
      </c>
      <c r="N1059" s="132" t="s">
        <v>3</v>
      </c>
      <c r="O1059" s="132" t="s">
        <v>1392</v>
      </c>
    </row>
    <row r="1060" spans="1:15" s="131" customFormat="1" ht="27" x14ac:dyDescent="0.25">
      <c r="A1060" s="132"/>
      <c r="B1060" s="132" t="s">
        <v>214</v>
      </c>
      <c r="C1060" s="133">
        <v>694</v>
      </c>
      <c r="D1060" s="132" t="s">
        <v>1685</v>
      </c>
      <c r="E1060" s="132">
        <v>0.57940000000000003</v>
      </c>
      <c r="F1060" s="134">
        <v>1</v>
      </c>
      <c r="G1060" s="134">
        <v>1</v>
      </c>
      <c r="H1060" s="171">
        <f t="shared" si="64"/>
        <v>0.57940000000000003</v>
      </c>
      <c r="I1060" s="174">
        <f t="shared" si="65"/>
        <v>0.57940000000000003</v>
      </c>
      <c r="J1060" s="173">
        <f t="shared" si="66"/>
        <v>3605.61</v>
      </c>
      <c r="K1060" s="175">
        <f t="shared" si="67"/>
        <v>3605.61</v>
      </c>
      <c r="L1060" s="134">
        <v>3</v>
      </c>
      <c r="M1060" s="132" t="s">
        <v>4</v>
      </c>
      <c r="N1060" s="132" t="s">
        <v>3</v>
      </c>
      <c r="O1060" s="132" t="s">
        <v>1392</v>
      </c>
    </row>
    <row r="1061" spans="1:15" s="131" customFormat="1" ht="27" x14ac:dyDescent="0.25">
      <c r="A1061" s="132"/>
      <c r="B1061" s="132" t="s">
        <v>213</v>
      </c>
      <c r="C1061" s="133">
        <v>694</v>
      </c>
      <c r="D1061" s="132" t="s">
        <v>1685</v>
      </c>
      <c r="E1061" s="132">
        <v>0.77649999999999997</v>
      </c>
      <c r="F1061" s="134">
        <v>1</v>
      </c>
      <c r="G1061" s="134">
        <v>1</v>
      </c>
      <c r="H1061" s="171">
        <f t="shared" si="64"/>
        <v>0.77649999999999997</v>
      </c>
      <c r="I1061" s="174">
        <f t="shared" si="65"/>
        <v>0.77649999999999997</v>
      </c>
      <c r="J1061" s="173">
        <f t="shared" si="66"/>
        <v>4832.16</v>
      </c>
      <c r="K1061" s="175">
        <f t="shared" si="67"/>
        <v>4832.16</v>
      </c>
      <c r="L1061" s="134">
        <v>4.0999999999999996</v>
      </c>
      <c r="M1061" s="132" t="s">
        <v>4</v>
      </c>
      <c r="N1061" s="132" t="s">
        <v>3</v>
      </c>
      <c r="O1061" s="132" t="s">
        <v>1392</v>
      </c>
    </row>
    <row r="1062" spans="1:15" s="131" customFormat="1" ht="27" x14ac:dyDescent="0.25">
      <c r="A1062" s="132"/>
      <c r="B1062" s="132" t="s">
        <v>212</v>
      </c>
      <c r="C1062" s="133">
        <v>694</v>
      </c>
      <c r="D1062" s="132" t="s">
        <v>1685</v>
      </c>
      <c r="E1062" s="132">
        <v>1.2109000000000001</v>
      </c>
      <c r="F1062" s="134">
        <v>1</v>
      </c>
      <c r="G1062" s="134">
        <v>1</v>
      </c>
      <c r="H1062" s="171">
        <f t="shared" si="64"/>
        <v>1.2109000000000001</v>
      </c>
      <c r="I1062" s="174">
        <f t="shared" si="65"/>
        <v>1.2109000000000001</v>
      </c>
      <c r="J1062" s="173">
        <f t="shared" si="66"/>
        <v>7535.43</v>
      </c>
      <c r="K1062" s="175">
        <f t="shared" si="67"/>
        <v>7535.43</v>
      </c>
      <c r="L1062" s="134">
        <v>6.61</v>
      </c>
      <c r="M1062" s="132" t="s">
        <v>4</v>
      </c>
      <c r="N1062" s="132" t="s">
        <v>3</v>
      </c>
      <c r="O1062" s="132" t="s">
        <v>1392</v>
      </c>
    </row>
    <row r="1063" spans="1:15" s="131" customFormat="1" ht="27" x14ac:dyDescent="0.25">
      <c r="A1063" s="132"/>
      <c r="B1063" s="132" t="s">
        <v>211</v>
      </c>
      <c r="C1063" s="133">
        <v>694</v>
      </c>
      <c r="D1063" s="132" t="s">
        <v>1685</v>
      </c>
      <c r="E1063" s="132">
        <v>2.5146000000000002</v>
      </c>
      <c r="F1063" s="134">
        <v>1</v>
      </c>
      <c r="G1063" s="134">
        <v>1</v>
      </c>
      <c r="H1063" s="171">
        <f t="shared" si="64"/>
        <v>2.5146000000000002</v>
      </c>
      <c r="I1063" s="174">
        <f t="shared" si="65"/>
        <v>2.5146000000000002</v>
      </c>
      <c r="J1063" s="173">
        <f t="shared" si="66"/>
        <v>15648.36</v>
      </c>
      <c r="K1063" s="175">
        <f t="shared" si="67"/>
        <v>15648.36</v>
      </c>
      <c r="L1063" s="134">
        <v>11.09</v>
      </c>
      <c r="M1063" s="132" t="s">
        <v>4</v>
      </c>
      <c r="N1063" s="132" t="s">
        <v>3</v>
      </c>
      <c r="O1063" s="132" t="s">
        <v>1392</v>
      </c>
    </row>
    <row r="1064" spans="1:15" s="131" customFormat="1" ht="27" x14ac:dyDescent="0.25">
      <c r="A1064" s="132"/>
      <c r="B1064" s="132" t="s">
        <v>210</v>
      </c>
      <c r="C1064" s="133">
        <v>710</v>
      </c>
      <c r="D1064" s="132" t="s">
        <v>1686</v>
      </c>
      <c r="E1064" s="132">
        <v>1.0009999999999999</v>
      </c>
      <c r="F1064" s="134">
        <v>1</v>
      </c>
      <c r="G1064" s="134">
        <v>1</v>
      </c>
      <c r="H1064" s="171">
        <f t="shared" si="64"/>
        <v>1.0009999999999999</v>
      </c>
      <c r="I1064" s="174">
        <f t="shared" si="65"/>
        <v>1.0009999999999999</v>
      </c>
      <c r="J1064" s="173">
        <f t="shared" si="66"/>
        <v>6229.22</v>
      </c>
      <c r="K1064" s="175">
        <f t="shared" si="67"/>
        <v>6229.22</v>
      </c>
      <c r="L1064" s="134">
        <v>4.58</v>
      </c>
      <c r="M1064" s="132" t="s">
        <v>4</v>
      </c>
      <c r="N1064" s="132" t="s">
        <v>3</v>
      </c>
      <c r="O1064" s="132" t="s">
        <v>1392</v>
      </c>
    </row>
    <row r="1065" spans="1:15" s="131" customFormat="1" ht="27" x14ac:dyDescent="0.25">
      <c r="A1065" s="132"/>
      <c r="B1065" s="132" t="s">
        <v>209</v>
      </c>
      <c r="C1065" s="133">
        <v>710</v>
      </c>
      <c r="D1065" s="132" t="s">
        <v>1686</v>
      </c>
      <c r="E1065" s="132">
        <v>1.6787000000000001</v>
      </c>
      <c r="F1065" s="134">
        <v>1</v>
      </c>
      <c r="G1065" s="134">
        <v>1</v>
      </c>
      <c r="H1065" s="171">
        <f t="shared" si="64"/>
        <v>1.6787000000000001</v>
      </c>
      <c r="I1065" s="174">
        <f t="shared" si="65"/>
        <v>1.6787000000000001</v>
      </c>
      <c r="J1065" s="173">
        <f t="shared" si="66"/>
        <v>10446.549999999999</v>
      </c>
      <c r="K1065" s="175">
        <f t="shared" si="67"/>
        <v>10446.549999999999</v>
      </c>
      <c r="L1065" s="134">
        <v>7.31</v>
      </c>
      <c r="M1065" s="132" t="s">
        <v>4</v>
      </c>
      <c r="N1065" s="132" t="s">
        <v>3</v>
      </c>
      <c r="O1065" s="132" t="s">
        <v>1392</v>
      </c>
    </row>
    <row r="1066" spans="1:15" s="131" customFormat="1" ht="27" x14ac:dyDescent="0.25">
      <c r="A1066" s="132"/>
      <c r="B1066" s="132" t="s">
        <v>208</v>
      </c>
      <c r="C1066" s="133">
        <v>710</v>
      </c>
      <c r="D1066" s="132" t="s">
        <v>1686</v>
      </c>
      <c r="E1066" s="132">
        <v>2.7582</v>
      </c>
      <c r="F1066" s="134">
        <v>1</v>
      </c>
      <c r="G1066" s="134">
        <v>1</v>
      </c>
      <c r="H1066" s="171">
        <f t="shared" si="64"/>
        <v>2.7582</v>
      </c>
      <c r="I1066" s="174">
        <f t="shared" si="65"/>
        <v>2.7582</v>
      </c>
      <c r="J1066" s="173">
        <f t="shared" si="66"/>
        <v>17164.28</v>
      </c>
      <c r="K1066" s="175">
        <f t="shared" si="67"/>
        <v>17164.28</v>
      </c>
      <c r="L1066" s="134">
        <v>11.68</v>
      </c>
      <c r="M1066" s="132" t="s">
        <v>4</v>
      </c>
      <c r="N1066" s="132" t="s">
        <v>3</v>
      </c>
      <c r="O1066" s="132" t="s">
        <v>1392</v>
      </c>
    </row>
    <row r="1067" spans="1:15" s="131" customFormat="1" ht="27" x14ac:dyDescent="0.25">
      <c r="A1067" s="132"/>
      <c r="B1067" s="132" t="s">
        <v>207</v>
      </c>
      <c r="C1067" s="133">
        <v>710</v>
      </c>
      <c r="D1067" s="132" t="s">
        <v>1686</v>
      </c>
      <c r="E1067" s="132">
        <v>6.0895999999999999</v>
      </c>
      <c r="F1067" s="134">
        <v>1</v>
      </c>
      <c r="G1067" s="134">
        <v>1</v>
      </c>
      <c r="H1067" s="171">
        <f t="shared" si="64"/>
        <v>6.0895999999999999</v>
      </c>
      <c r="I1067" s="174">
        <f t="shared" si="65"/>
        <v>6.0895999999999999</v>
      </c>
      <c r="J1067" s="173">
        <f t="shared" si="66"/>
        <v>37895.58</v>
      </c>
      <c r="K1067" s="175">
        <f t="shared" si="67"/>
        <v>37895.58</v>
      </c>
      <c r="L1067" s="134">
        <v>18.829999999999998</v>
      </c>
      <c r="M1067" s="132" t="s">
        <v>4</v>
      </c>
      <c r="N1067" s="132" t="s">
        <v>3</v>
      </c>
      <c r="O1067" s="132" t="s">
        <v>1392</v>
      </c>
    </row>
    <row r="1068" spans="1:15" s="131" customFormat="1" ht="27" x14ac:dyDescent="0.25">
      <c r="A1068" s="132"/>
      <c r="B1068" s="132" t="s">
        <v>206</v>
      </c>
      <c r="C1068" s="133">
        <v>711</v>
      </c>
      <c r="D1068" s="132" t="s">
        <v>1687</v>
      </c>
      <c r="E1068" s="132">
        <v>1.0086999999999999</v>
      </c>
      <c r="F1068" s="134">
        <v>1</v>
      </c>
      <c r="G1068" s="134">
        <v>1</v>
      </c>
      <c r="H1068" s="171">
        <f t="shared" si="64"/>
        <v>1.0086999999999999</v>
      </c>
      <c r="I1068" s="174">
        <f t="shared" si="65"/>
        <v>1.0086999999999999</v>
      </c>
      <c r="J1068" s="173">
        <f t="shared" si="66"/>
        <v>6277.14</v>
      </c>
      <c r="K1068" s="175">
        <f t="shared" si="67"/>
        <v>6277.14</v>
      </c>
      <c r="L1068" s="134">
        <v>4.63</v>
      </c>
      <c r="M1068" s="132" t="s">
        <v>4</v>
      </c>
      <c r="N1068" s="132" t="s">
        <v>3</v>
      </c>
      <c r="O1068" s="132" t="s">
        <v>1392</v>
      </c>
    </row>
    <row r="1069" spans="1:15" s="131" customFormat="1" ht="27" x14ac:dyDescent="0.25">
      <c r="A1069" s="132"/>
      <c r="B1069" s="132" t="s">
        <v>205</v>
      </c>
      <c r="C1069" s="133">
        <v>711</v>
      </c>
      <c r="D1069" s="132" t="s">
        <v>1687</v>
      </c>
      <c r="E1069" s="132">
        <v>1.4608000000000001</v>
      </c>
      <c r="F1069" s="134">
        <v>1</v>
      </c>
      <c r="G1069" s="134">
        <v>1</v>
      </c>
      <c r="H1069" s="171">
        <f t="shared" si="64"/>
        <v>1.4608000000000001</v>
      </c>
      <c r="I1069" s="174">
        <f t="shared" si="65"/>
        <v>1.4608000000000001</v>
      </c>
      <c r="J1069" s="173">
        <f t="shared" si="66"/>
        <v>9090.56</v>
      </c>
      <c r="K1069" s="175">
        <f t="shared" si="67"/>
        <v>9090.56</v>
      </c>
      <c r="L1069" s="134">
        <v>6.88</v>
      </c>
      <c r="M1069" s="132" t="s">
        <v>4</v>
      </c>
      <c r="N1069" s="132" t="s">
        <v>3</v>
      </c>
      <c r="O1069" s="132" t="s">
        <v>1392</v>
      </c>
    </row>
    <row r="1070" spans="1:15" s="131" customFormat="1" ht="27" x14ac:dyDescent="0.25">
      <c r="A1070" s="132"/>
      <c r="B1070" s="132" t="s">
        <v>204</v>
      </c>
      <c r="C1070" s="133">
        <v>711</v>
      </c>
      <c r="D1070" s="132" t="s">
        <v>1687</v>
      </c>
      <c r="E1070" s="132">
        <v>2.5442999999999998</v>
      </c>
      <c r="F1070" s="134">
        <v>1</v>
      </c>
      <c r="G1070" s="134">
        <v>1</v>
      </c>
      <c r="H1070" s="171">
        <f t="shared" si="64"/>
        <v>2.5442999999999998</v>
      </c>
      <c r="I1070" s="174">
        <f t="shared" si="65"/>
        <v>2.5442999999999998</v>
      </c>
      <c r="J1070" s="173">
        <f t="shared" si="66"/>
        <v>15833.18</v>
      </c>
      <c r="K1070" s="175">
        <f t="shared" si="67"/>
        <v>15833.18</v>
      </c>
      <c r="L1070" s="134">
        <v>11.43</v>
      </c>
      <c r="M1070" s="132" t="s">
        <v>4</v>
      </c>
      <c r="N1070" s="132" t="s">
        <v>3</v>
      </c>
      <c r="O1070" s="132" t="s">
        <v>1392</v>
      </c>
    </row>
    <row r="1071" spans="1:15" s="131" customFormat="1" ht="27" x14ac:dyDescent="0.25">
      <c r="A1071" s="132"/>
      <c r="B1071" s="132" t="s">
        <v>203</v>
      </c>
      <c r="C1071" s="133">
        <v>711</v>
      </c>
      <c r="D1071" s="132" t="s">
        <v>1687</v>
      </c>
      <c r="E1071" s="132">
        <v>5.9142999999999999</v>
      </c>
      <c r="F1071" s="134">
        <v>1</v>
      </c>
      <c r="G1071" s="134">
        <v>1</v>
      </c>
      <c r="H1071" s="171">
        <f t="shared" si="64"/>
        <v>5.9142999999999999</v>
      </c>
      <c r="I1071" s="174">
        <f t="shared" si="65"/>
        <v>5.9142999999999999</v>
      </c>
      <c r="J1071" s="173">
        <f t="shared" si="66"/>
        <v>36804.69</v>
      </c>
      <c r="K1071" s="175">
        <f t="shared" si="67"/>
        <v>36804.69</v>
      </c>
      <c r="L1071" s="134">
        <v>21.43</v>
      </c>
      <c r="M1071" s="132" t="s">
        <v>4</v>
      </c>
      <c r="N1071" s="132" t="s">
        <v>3</v>
      </c>
      <c r="O1071" s="132" t="s">
        <v>1392</v>
      </c>
    </row>
    <row r="1072" spans="1:15" s="131" customFormat="1" x14ac:dyDescent="0.25">
      <c r="A1072" s="132"/>
      <c r="B1072" s="132" t="s">
        <v>202</v>
      </c>
      <c r="C1072" s="133">
        <v>720</v>
      </c>
      <c r="D1072" s="132" t="s">
        <v>1688</v>
      </c>
      <c r="E1072" s="132">
        <v>0.51160000000000005</v>
      </c>
      <c r="F1072" s="134">
        <v>1</v>
      </c>
      <c r="G1072" s="134">
        <v>1</v>
      </c>
      <c r="H1072" s="171">
        <f t="shared" si="64"/>
        <v>0.51160000000000005</v>
      </c>
      <c r="I1072" s="174">
        <f t="shared" si="65"/>
        <v>0.51160000000000005</v>
      </c>
      <c r="J1072" s="173">
        <f t="shared" si="66"/>
        <v>3183.69</v>
      </c>
      <c r="K1072" s="175">
        <f t="shared" si="67"/>
        <v>3183.69</v>
      </c>
      <c r="L1072" s="134">
        <v>3.46</v>
      </c>
      <c r="M1072" s="132" t="s">
        <v>4</v>
      </c>
      <c r="N1072" s="132" t="s">
        <v>3</v>
      </c>
      <c r="O1072" s="132" t="s">
        <v>1392</v>
      </c>
    </row>
    <row r="1073" spans="1:15" s="131" customFormat="1" x14ac:dyDescent="0.25">
      <c r="A1073" s="132"/>
      <c r="B1073" s="132" t="s">
        <v>201</v>
      </c>
      <c r="C1073" s="133">
        <v>720</v>
      </c>
      <c r="D1073" s="132" t="s">
        <v>1688</v>
      </c>
      <c r="E1073" s="132">
        <v>0.71130000000000004</v>
      </c>
      <c r="F1073" s="134">
        <v>1</v>
      </c>
      <c r="G1073" s="134">
        <v>1</v>
      </c>
      <c r="H1073" s="171">
        <f t="shared" si="64"/>
        <v>0.71130000000000004</v>
      </c>
      <c r="I1073" s="174">
        <f t="shared" si="65"/>
        <v>0.71130000000000004</v>
      </c>
      <c r="J1073" s="173">
        <f t="shared" si="66"/>
        <v>4426.42</v>
      </c>
      <c r="K1073" s="175">
        <f t="shared" si="67"/>
        <v>4426.42</v>
      </c>
      <c r="L1073" s="134">
        <v>4.54</v>
      </c>
      <c r="M1073" s="132" t="s">
        <v>4</v>
      </c>
      <c r="N1073" s="132" t="s">
        <v>3</v>
      </c>
      <c r="O1073" s="132" t="s">
        <v>1392</v>
      </c>
    </row>
    <row r="1074" spans="1:15" s="131" customFormat="1" x14ac:dyDescent="0.25">
      <c r="A1074" s="132"/>
      <c r="B1074" s="132" t="s">
        <v>200</v>
      </c>
      <c r="C1074" s="133">
        <v>720</v>
      </c>
      <c r="D1074" s="132" t="s">
        <v>1688</v>
      </c>
      <c r="E1074" s="132">
        <v>1.17</v>
      </c>
      <c r="F1074" s="134">
        <v>1</v>
      </c>
      <c r="G1074" s="134">
        <v>1</v>
      </c>
      <c r="H1074" s="171">
        <f t="shared" si="64"/>
        <v>1.17</v>
      </c>
      <c r="I1074" s="174">
        <f t="shared" si="65"/>
        <v>1.17</v>
      </c>
      <c r="J1074" s="173">
        <f t="shared" si="66"/>
        <v>7280.91</v>
      </c>
      <c r="K1074" s="175">
        <f t="shared" si="67"/>
        <v>7280.91</v>
      </c>
      <c r="L1074" s="134">
        <v>6.29</v>
      </c>
      <c r="M1074" s="132" t="s">
        <v>4</v>
      </c>
      <c r="N1074" s="132" t="s">
        <v>3</v>
      </c>
      <c r="O1074" s="132" t="s">
        <v>1392</v>
      </c>
    </row>
    <row r="1075" spans="1:15" s="131" customFormat="1" x14ac:dyDescent="0.25">
      <c r="A1075" s="132"/>
      <c r="B1075" s="132" t="s">
        <v>199</v>
      </c>
      <c r="C1075" s="133">
        <v>720</v>
      </c>
      <c r="D1075" s="132" t="s">
        <v>1688</v>
      </c>
      <c r="E1075" s="132">
        <v>2.7338</v>
      </c>
      <c r="F1075" s="134">
        <v>1</v>
      </c>
      <c r="G1075" s="134">
        <v>1</v>
      </c>
      <c r="H1075" s="171">
        <f t="shared" si="64"/>
        <v>2.7338</v>
      </c>
      <c r="I1075" s="174">
        <f t="shared" si="65"/>
        <v>2.7338</v>
      </c>
      <c r="J1075" s="173">
        <f t="shared" si="66"/>
        <v>17012.439999999999</v>
      </c>
      <c r="K1075" s="175">
        <f t="shared" si="67"/>
        <v>17012.439999999999</v>
      </c>
      <c r="L1075" s="134">
        <v>9.6</v>
      </c>
      <c r="M1075" s="132" t="s">
        <v>4</v>
      </c>
      <c r="N1075" s="132" t="s">
        <v>3</v>
      </c>
      <c r="O1075" s="132" t="s">
        <v>1392</v>
      </c>
    </row>
    <row r="1076" spans="1:15" s="131" customFormat="1" ht="27" x14ac:dyDescent="0.25">
      <c r="A1076" s="132"/>
      <c r="B1076" s="132" t="s">
        <v>198</v>
      </c>
      <c r="C1076" s="133">
        <v>721</v>
      </c>
      <c r="D1076" s="132" t="s">
        <v>1689</v>
      </c>
      <c r="E1076" s="132">
        <v>0.56240000000000001</v>
      </c>
      <c r="F1076" s="134">
        <v>1</v>
      </c>
      <c r="G1076" s="134">
        <v>1</v>
      </c>
      <c r="H1076" s="171">
        <f t="shared" si="64"/>
        <v>0.56240000000000001</v>
      </c>
      <c r="I1076" s="174">
        <f t="shared" si="65"/>
        <v>0.56240000000000001</v>
      </c>
      <c r="J1076" s="173">
        <f t="shared" si="66"/>
        <v>3499.82</v>
      </c>
      <c r="K1076" s="175">
        <f t="shared" si="67"/>
        <v>3499.82</v>
      </c>
      <c r="L1076" s="134">
        <v>3.7</v>
      </c>
      <c r="M1076" s="132" t="s">
        <v>4</v>
      </c>
      <c r="N1076" s="132" t="s">
        <v>3</v>
      </c>
      <c r="O1076" s="132" t="s">
        <v>1392</v>
      </c>
    </row>
    <row r="1077" spans="1:15" s="131" customFormat="1" ht="27" x14ac:dyDescent="0.25">
      <c r="A1077" s="132"/>
      <c r="B1077" s="132" t="s">
        <v>197</v>
      </c>
      <c r="C1077" s="133">
        <v>721</v>
      </c>
      <c r="D1077" s="132" t="s">
        <v>1689</v>
      </c>
      <c r="E1077" s="132">
        <v>0.77500000000000002</v>
      </c>
      <c r="F1077" s="134">
        <v>1</v>
      </c>
      <c r="G1077" s="134">
        <v>1</v>
      </c>
      <c r="H1077" s="171">
        <f t="shared" si="64"/>
        <v>0.77500000000000002</v>
      </c>
      <c r="I1077" s="174">
        <f t="shared" si="65"/>
        <v>0.77500000000000002</v>
      </c>
      <c r="J1077" s="173">
        <f t="shared" si="66"/>
        <v>4822.83</v>
      </c>
      <c r="K1077" s="175">
        <f t="shared" si="67"/>
        <v>4822.83</v>
      </c>
      <c r="L1077" s="134">
        <v>4.8</v>
      </c>
      <c r="M1077" s="132" t="s">
        <v>4</v>
      </c>
      <c r="N1077" s="132" t="s">
        <v>3</v>
      </c>
      <c r="O1077" s="132" t="s">
        <v>1392</v>
      </c>
    </row>
    <row r="1078" spans="1:15" s="131" customFormat="1" ht="27" x14ac:dyDescent="0.25">
      <c r="A1078" s="132"/>
      <c r="B1078" s="132" t="s">
        <v>196</v>
      </c>
      <c r="C1078" s="133">
        <v>721</v>
      </c>
      <c r="D1078" s="132" t="s">
        <v>1689</v>
      </c>
      <c r="E1078" s="132">
        <v>1.2535000000000001</v>
      </c>
      <c r="F1078" s="134">
        <v>1</v>
      </c>
      <c r="G1078" s="134">
        <v>1</v>
      </c>
      <c r="H1078" s="171">
        <f t="shared" si="64"/>
        <v>1.2535000000000001</v>
      </c>
      <c r="I1078" s="174">
        <f t="shared" si="65"/>
        <v>1.2535000000000001</v>
      </c>
      <c r="J1078" s="173">
        <f t="shared" si="66"/>
        <v>7800.53</v>
      </c>
      <c r="K1078" s="175">
        <f t="shared" si="67"/>
        <v>7800.53</v>
      </c>
      <c r="L1078" s="134">
        <v>6.81</v>
      </c>
      <c r="M1078" s="132" t="s">
        <v>4</v>
      </c>
      <c r="N1078" s="132" t="s">
        <v>3</v>
      </c>
      <c r="O1078" s="132" t="s">
        <v>1392</v>
      </c>
    </row>
    <row r="1079" spans="1:15" s="131" customFormat="1" ht="27" x14ac:dyDescent="0.25">
      <c r="A1079" s="132"/>
      <c r="B1079" s="132" t="s">
        <v>195</v>
      </c>
      <c r="C1079" s="133">
        <v>721</v>
      </c>
      <c r="D1079" s="132" t="s">
        <v>1689</v>
      </c>
      <c r="E1079" s="132">
        <v>2.5457000000000001</v>
      </c>
      <c r="F1079" s="134">
        <v>1</v>
      </c>
      <c r="G1079" s="134">
        <v>1</v>
      </c>
      <c r="H1079" s="171">
        <f t="shared" si="64"/>
        <v>2.5457000000000001</v>
      </c>
      <c r="I1079" s="174">
        <f t="shared" si="65"/>
        <v>2.5457000000000001</v>
      </c>
      <c r="J1079" s="173">
        <f t="shared" si="66"/>
        <v>15841.89</v>
      </c>
      <c r="K1079" s="175">
        <f t="shared" si="67"/>
        <v>15841.89</v>
      </c>
      <c r="L1079" s="134">
        <v>11.25</v>
      </c>
      <c r="M1079" s="132" t="s">
        <v>4</v>
      </c>
      <c r="N1079" s="132" t="s">
        <v>3</v>
      </c>
      <c r="O1079" s="132" t="s">
        <v>1392</v>
      </c>
    </row>
    <row r="1080" spans="1:15" s="131" customFormat="1" x14ac:dyDescent="0.25">
      <c r="A1080" s="132"/>
      <c r="B1080" s="132" t="s">
        <v>194</v>
      </c>
      <c r="C1080" s="133">
        <v>722</v>
      </c>
      <c r="D1080" s="132" t="s">
        <v>1690</v>
      </c>
      <c r="E1080" s="132">
        <v>0.3342</v>
      </c>
      <c r="F1080" s="134">
        <v>1</v>
      </c>
      <c r="G1080" s="134">
        <v>1</v>
      </c>
      <c r="H1080" s="171">
        <f t="shared" si="64"/>
        <v>0.3342</v>
      </c>
      <c r="I1080" s="174">
        <f t="shared" si="65"/>
        <v>0.3342</v>
      </c>
      <c r="J1080" s="173">
        <f t="shared" si="66"/>
        <v>2079.73</v>
      </c>
      <c r="K1080" s="175">
        <f t="shared" si="67"/>
        <v>2079.73</v>
      </c>
      <c r="L1080" s="134">
        <v>2.31</v>
      </c>
      <c r="M1080" s="132" t="s">
        <v>4</v>
      </c>
      <c r="N1080" s="132" t="s">
        <v>3</v>
      </c>
      <c r="O1080" s="132" t="s">
        <v>1392</v>
      </c>
    </row>
    <row r="1081" spans="1:15" s="131" customFormat="1" x14ac:dyDescent="0.25">
      <c r="A1081" s="132"/>
      <c r="B1081" s="132" t="s">
        <v>193</v>
      </c>
      <c r="C1081" s="133">
        <v>722</v>
      </c>
      <c r="D1081" s="132" t="s">
        <v>1690</v>
      </c>
      <c r="E1081" s="132">
        <v>0.53059999999999996</v>
      </c>
      <c r="F1081" s="134">
        <v>1</v>
      </c>
      <c r="G1081" s="134">
        <v>1</v>
      </c>
      <c r="H1081" s="171">
        <f t="shared" si="64"/>
        <v>0.53059999999999996</v>
      </c>
      <c r="I1081" s="174">
        <f t="shared" si="65"/>
        <v>0.53059999999999996</v>
      </c>
      <c r="J1081" s="173">
        <f t="shared" si="66"/>
        <v>3301.92</v>
      </c>
      <c r="K1081" s="175">
        <f t="shared" si="67"/>
        <v>3301.92</v>
      </c>
      <c r="L1081" s="134">
        <v>3</v>
      </c>
      <c r="M1081" s="132" t="s">
        <v>4</v>
      </c>
      <c r="N1081" s="132" t="s">
        <v>3</v>
      </c>
      <c r="O1081" s="132" t="s">
        <v>1392</v>
      </c>
    </row>
    <row r="1082" spans="1:15" s="131" customFormat="1" x14ac:dyDescent="0.25">
      <c r="A1082" s="132"/>
      <c r="B1082" s="132" t="s">
        <v>192</v>
      </c>
      <c r="C1082" s="133">
        <v>722</v>
      </c>
      <c r="D1082" s="132" t="s">
        <v>1690</v>
      </c>
      <c r="E1082" s="132">
        <v>0.79049999999999998</v>
      </c>
      <c r="F1082" s="134">
        <v>1</v>
      </c>
      <c r="G1082" s="134">
        <v>1</v>
      </c>
      <c r="H1082" s="171">
        <f t="shared" si="64"/>
        <v>0.79049999999999998</v>
      </c>
      <c r="I1082" s="174">
        <f t="shared" si="65"/>
        <v>0.79049999999999998</v>
      </c>
      <c r="J1082" s="173">
        <f t="shared" si="66"/>
        <v>4919.28</v>
      </c>
      <c r="K1082" s="175">
        <f t="shared" si="67"/>
        <v>4919.28</v>
      </c>
      <c r="L1082" s="134">
        <v>4.3</v>
      </c>
      <c r="M1082" s="132" t="s">
        <v>4</v>
      </c>
      <c r="N1082" s="132" t="s">
        <v>3</v>
      </c>
      <c r="O1082" s="132" t="s">
        <v>1392</v>
      </c>
    </row>
    <row r="1083" spans="1:15" s="131" customFormat="1" x14ac:dyDescent="0.25">
      <c r="A1083" s="132"/>
      <c r="B1083" s="132" t="s">
        <v>191</v>
      </c>
      <c r="C1083" s="133">
        <v>722</v>
      </c>
      <c r="D1083" s="132" t="s">
        <v>1690</v>
      </c>
      <c r="E1083" s="132">
        <v>1.4856</v>
      </c>
      <c r="F1083" s="134">
        <v>1</v>
      </c>
      <c r="G1083" s="134">
        <v>1</v>
      </c>
      <c r="H1083" s="171">
        <f t="shared" si="64"/>
        <v>1.4856</v>
      </c>
      <c r="I1083" s="174">
        <f t="shared" si="65"/>
        <v>1.4856</v>
      </c>
      <c r="J1083" s="173">
        <f t="shared" si="66"/>
        <v>9244.89</v>
      </c>
      <c r="K1083" s="175">
        <f t="shared" si="67"/>
        <v>9244.89</v>
      </c>
      <c r="L1083" s="134">
        <v>7.21</v>
      </c>
      <c r="M1083" s="132" t="s">
        <v>4</v>
      </c>
      <c r="N1083" s="132" t="s">
        <v>3</v>
      </c>
      <c r="O1083" s="132" t="s">
        <v>1392</v>
      </c>
    </row>
    <row r="1084" spans="1:15" s="131" customFormat="1" x14ac:dyDescent="0.25">
      <c r="A1084" s="132"/>
      <c r="B1084" s="132" t="s">
        <v>190</v>
      </c>
      <c r="C1084" s="133">
        <v>723</v>
      </c>
      <c r="D1084" s="132" t="s">
        <v>1691</v>
      </c>
      <c r="E1084" s="132">
        <v>0.33189999999999997</v>
      </c>
      <c r="F1084" s="134">
        <v>1</v>
      </c>
      <c r="G1084" s="134">
        <v>1</v>
      </c>
      <c r="H1084" s="171">
        <f t="shared" si="64"/>
        <v>0.33189999999999997</v>
      </c>
      <c r="I1084" s="174">
        <f t="shared" si="65"/>
        <v>0.33189999999999997</v>
      </c>
      <c r="J1084" s="173">
        <f t="shared" si="66"/>
        <v>2065.41</v>
      </c>
      <c r="K1084" s="175">
        <f t="shared" si="67"/>
        <v>2065.41</v>
      </c>
      <c r="L1084" s="134">
        <v>2.16</v>
      </c>
      <c r="M1084" s="132" t="s">
        <v>4</v>
      </c>
      <c r="N1084" s="132" t="s">
        <v>3</v>
      </c>
      <c r="O1084" s="132" t="s">
        <v>1392</v>
      </c>
    </row>
    <row r="1085" spans="1:15" s="131" customFormat="1" x14ac:dyDescent="0.25">
      <c r="A1085" s="132"/>
      <c r="B1085" s="132" t="s">
        <v>189</v>
      </c>
      <c r="C1085" s="133">
        <v>723</v>
      </c>
      <c r="D1085" s="132" t="s">
        <v>1691</v>
      </c>
      <c r="E1085" s="132">
        <v>0.47710000000000002</v>
      </c>
      <c r="F1085" s="134">
        <v>1</v>
      </c>
      <c r="G1085" s="134">
        <v>1</v>
      </c>
      <c r="H1085" s="171">
        <f t="shared" si="64"/>
        <v>0.47710000000000002</v>
      </c>
      <c r="I1085" s="174">
        <f t="shared" si="65"/>
        <v>0.47710000000000002</v>
      </c>
      <c r="J1085" s="173">
        <f t="shared" si="66"/>
        <v>2968.99</v>
      </c>
      <c r="K1085" s="175">
        <f t="shared" si="67"/>
        <v>2968.99</v>
      </c>
      <c r="L1085" s="134">
        <v>2.83</v>
      </c>
      <c r="M1085" s="132" t="s">
        <v>4</v>
      </c>
      <c r="N1085" s="132" t="s">
        <v>3</v>
      </c>
      <c r="O1085" s="132" t="s">
        <v>1392</v>
      </c>
    </row>
    <row r="1086" spans="1:15" s="131" customFormat="1" x14ac:dyDescent="0.25">
      <c r="A1086" s="132"/>
      <c r="B1086" s="132" t="s">
        <v>188</v>
      </c>
      <c r="C1086" s="133">
        <v>723</v>
      </c>
      <c r="D1086" s="132" t="s">
        <v>1691</v>
      </c>
      <c r="E1086" s="132">
        <v>0.82089999999999996</v>
      </c>
      <c r="F1086" s="134">
        <v>1</v>
      </c>
      <c r="G1086" s="134">
        <v>1</v>
      </c>
      <c r="H1086" s="171">
        <f t="shared" si="64"/>
        <v>0.82089999999999996</v>
      </c>
      <c r="I1086" s="174">
        <f t="shared" si="65"/>
        <v>0.82089999999999996</v>
      </c>
      <c r="J1086" s="173">
        <f t="shared" si="66"/>
        <v>5108.46</v>
      </c>
      <c r="K1086" s="175">
        <f t="shared" si="67"/>
        <v>5108.46</v>
      </c>
      <c r="L1086" s="134">
        <v>4.55</v>
      </c>
      <c r="M1086" s="132" t="s">
        <v>4</v>
      </c>
      <c r="N1086" s="132" t="s">
        <v>3</v>
      </c>
      <c r="O1086" s="132" t="s">
        <v>1392</v>
      </c>
    </row>
    <row r="1087" spans="1:15" s="131" customFormat="1" x14ac:dyDescent="0.25">
      <c r="A1087" s="132"/>
      <c r="B1087" s="132" t="s">
        <v>187</v>
      </c>
      <c r="C1087" s="133">
        <v>723</v>
      </c>
      <c r="D1087" s="132" t="s">
        <v>1691</v>
      </c>
      <c r="E1087" s="132">
        <v>2.6543999999999999</v>
      </c>
      <c r="F1087" s="134">
        <v>1</v>
      </c>
      <c r="G1087" s="134">
        <v>1</v>
      </c>
      <c r="H1087" s="171">
        <f t="shared" si="64"/>
        <v>2.6543999999999999</v>
      </c>
      <c r="I1087" s="174">
        <f t="shared" si="65"/>
        <v>2.6543999999999999</v>
      </c>
      <c r="J1087" s="173">
        <f t="shared" si="66"/>
        <v>16518.330000000002</v>
      </c>
      <c r="K1087" s="175">
        <f t="shared" si="67"/>
        <v>16518.330000000002</v>
      </c>
      <c r="L1087" s="134">
        <v>10.68</v>
      </c>
      <c r="M1087" s="132" t="s">
        <v>4</v>
      </c>
      <c r="N1087" s="132" t="s">
        <v>3</v>
      </c>
      <c r="O1087" s="132" t="s">
        <v>1392</v>
      </c>
    </row>
    <row r="1088" spans="1:15" s="131" customFormat="1" x14ac:dyDescent="0.25">
      <c r="A1088" s="132"/>
      <c r="B1088" s="132" t="s">
        <v>186</v>
      </c>
      <c r="C1088" s="133">
        <v>724</v>
      </c>
      <c r="D1088" s="132" t="s">
        <v>1692</v>
      </c>
      <c r="E1088" s="132">
        <v>0.58230000000000004</v>
      </c>
      <c r="F1088" s="134">
        <v>1</v>
      </c>
      <c r="G1088" s="134">
        <v>1</v>
      </c>
      <c r="H1088" s="171">
        <f t="shared" si="64"/>
        <v>0.58230000000000004</v>
      </c>
      <c r="I1088" s="174">
        <f t="shared" si="65"/>
        <v>0.58230000000000004</v>
      </c>
      <c r="J1088" s="173">
        <f t="shared" si="66"/>
        <v>3623.65</v>
      </c>
      <c r="K1088" s="175">
        <f t="shared" si="67"/>
        <v>3623.65</v>
      </c>
      <c r="L1088" s="134">
        <v>3.91</v>
      </c>
      <c r="M1088" s="132" t="s">
        <v>4</v>
      </c>
      <c r="N1088" s="132" t="s">
        <v>3</v>
      </c>
      <c r="O1088" s="132" t="s">
        <v>1392</v>
      </c>
    </row>
    <row r="1089" spans="1:15" s="131" customFormat="1" x14ac:dyDescent="0.25">
      <c r="A1089" s="132"/>
      <c r="B1089" s="132" t="s">
        <v>185</v>
      </c>
      <c r="C1089" s="133">
        <v>724</v>
      </c>
      <c r="D1089" s="132" t="s">
        <v>1692</v>
      </c>
      <c r="E1089" s="132">
        <v>0.75929999999999997</v>
      </c>
      <c r="F1089" s="134">
        <v>1</v>
      </c>
      <c r="G1089" s="134">
        <v>1</v>
      </c>
      <c r="H1089" s="171">
        <f t="shared" si="64"/>
        <v>0.75929999999999997</v>
      </c>
      <c r="I1089" s="174">
        <f t="shared" si="65"/>
        <v>0.75929999999999997</v>
      </c>
      <c r="J1089" s="173">
        <f t="shared" si="66"/>
        <v>4725.12</v>
      </c>
      <c r="K1089" s="175">
        <f t="shared" si="67"/>
        <v>4725.12</v>
      </c>
      <c r="L1089" s="134">
        <v>4.8600000000000003</v>
      </c>
      <c r="M1089" s="132" t="s">
        <v>4</v>
      </c>
      <c r="N1089" s="132" t="s">
        <v>3</v>
      </c>
      <c r="O1089" s="132" t="s">
        <v>1392</v>
      </c>
    </row>
    <row r="1090" spans="1:15" s="131" customFormat="1" x14ac:dyDescent="0.25">
      <c r="A1090" s="132"/>
      <c r="B1090" s="132" t="s">
        <v>184</v>
      </c>
      <c r="C1090" s="133">
        <v>724</v>
      </c>
      <c r="D1090" s="132" t="s">
        <v>1692</v>
      </c>
      <c r="E1090" s="132">
        <v>1.2197</v>
      </c>
      <c r="F1090" s="134">
        <v>1</v>
      </c>
      <c r="G1090" s="134">
        <v>1</v>
      </c>
      <c r="H1090" s="171">
        <f t="shared" si="64"/>
        <v>1.2197</v>
      </c>
      <c r="I1090" s="174">
        <f t="shared" si="65"/>
        <v>1.2197</v>
      </c>
      <c r="J1090" s="173">
        <f t="shared" si="66"/>
        <v>7590.19</v>
      </c>
      <c r="K1090" s="175">
        <f t="shared" si="67"/>
        <v>7590.19</v>
      </c>
      <c r="L1090" s="134">
        <v>6.79</v>
      </c>
      <c r="M1090" s="132" t="s">
        <v>4</v>
      </c>
      <c r="N1090" s="132" t="s">
        <v>3</v>
      </c>
      <c r="O1090" s="132" t="s">
        <v>1392</v>
      </c>
    </row>
    <row r="1091" spans="1:15" s="131" customFormat="1" x14ac:dyDescent="0.25">
      <c r="A1091" s="132"/>
      <c r="B1091" s="132" t="s">
        <v>183</v>
      </c>
      <c r="C1091" s="133">
        <v>724</v>
      </c>
      <c r="D1091" s="132" t="s">
        <v>1692</v>
      </c>
      <c r="E1091" s="132">
        <v>3.0541999999999998</v>
      </c>
      <c r="F1091" s="134">
        <v>1</v>
      </c>
      <c r="G1091" s="134">
        <v>1</v>
      </c>
      <c r="H1091" s="171">
        <f t="shared" si="64"/>
        <v>3.0541999999999998</v>
      </c>
      <c r="I1091" s="174">
        <f t="shared" si="65"/>
        <v>3.0541999999999998</v>
      </c>
      <c r="J1091" s="173">
        <f t="shared" si="66"/>
        <v>19006.29</v>
      </c>
      <c r="K1091" s="175">
        <f t="shared" si="67"/>
        <v>19006.29</v>
      </c>
      <c r="L1091" s="134">
        <v>12.69</v>
      </c>
      <c r="M1091" s="132" t="s">
        <v>4</v>
      </c>
      <c r="N1091" s="132" t="s">
        <v>3</v>
      </c>
      <c r="O1091" s="132" t="s">
        <v>1392</v>
      </c>
    </row>
    <row r="1092" spans="1:15" s="131" customFormat="1" x14ac:dyDescent="0.25">
      <c r="A1092" s="132"/>
      <c r="B1092" s="132" t="s">
        <v>182</v>
      </c>
      <c r="C1092" s="133">
        <v>740</v>
      </c>
      <c r="D1092" s="132" t="s">
        <v>1693</v>
      </c>
      <c r="E1092" s="132">
        <v>1.1282000000000001</v>
      </c>
      <c r="F1092" s="132">
        <v>2.08</v>
      </c>
      <c r="G1092" s="132">
        <v>1.75</v>
      </c>
      <c r="H1092" s="171">
        <f t="shared" si="64"/>
        <v>2.34666</v>
      </c>
      <c r="I1092" s="174">
        <f t="shared" si="65"/>
        <v>1.97435</v>
      </c>
      <c r="J1092" s="173">
        <f t="shared" si="66"/>
        <v>14603.27</v>
      </c>
      <c r="K1092" s="175">
        <f t="shared" si="67"/>
        <v>12286.38</v>
      </c>
      <c r="L1092" s="134">
        <v>6.19</v>
      </c>
      <c r="M1092" s="132" t="s">
        <v>1387</v>
      </c>
      <c r="N1092" s="132" t="s">
        <v>1379</v>
      </c>
      <c r="O1092" s="132" t="s">
        <v>1392</v>
      </c>
    </row>
    <row r="1093" spans="1:15" s="131" customFormat="1" x14ac:dyDescent="0.25">
      <c r="A1093" s="132"/>
      <c r="B1093" s="132" t="s">
        <v>181</v>
      </c>
      <c r="C1093" s="133">
        <v>740</v>
      </c>
      <c r="D1093" s="132" t="s">
        <v>1693</v>
      </c>
      <c r="E1093" s="132">
        <v>1.5168999999999999</v>
      </c>
      <c r="F1093" s="132">
        <v>2.08</v>
      </c>
      <c r="G1093" s="132">
        <v>1.75</v>
      </c>
      <c r="H1093" s="171">
        <f t="shared" si="64"/>
        <v>3.1551499999999999</v>
      </c>
      <c r="I1093" s="174">
        <f t="shared" si="65"/>
        <v>2.6545800000000002</v>
      </c>
      <c r="J1093" s="173">
        <f t="shared" si="66"/>
        <v>19634.5</v>
      </c>
      <c r="K1093" s="175">
        <f t="shared" si="67"/>
        <v>16519.45</v>
      </c>
      <c r="L1093" s="134">
        <v>13.61</v>
      </c>
      <c r="M1093" s="132" t="s">
        <v>1387</v>
      </c>
      <c r="N1093" s="132" t="s">
        <v>1379</v>
      </c>
      <c r="O1093" s="132" t="s">
        <v>1392</v>
      </c>
    </row>
    <row r="1094" spans="1:15" s="131" customFormat="1" x14ac:dyDescent="0.25">
      <c r="A1094" s="132"/>
      <c r="B1094" s="132" t="s">
        <v>180</v>
      </c>
      <c r="C1094" s="133">
        <v>740</v>
      </c>
      <c r="D1094" s="132" t="s">
        <v>1693</v>
      </c>
      <c r="E1094" s="132">
        <v>2.4260999999999999</v>
      </c>
      <c r="F1094" s="132">
        <v>2.08</v>
      </c>
      <c r="G1094" s="132">
        <v>1.75</v>
      </c>
      <c r="H1094" s="171">
        <f t="shared" si="64"/>
        <v>5.0462899999999999</v>
      </c>
      <c r="I1094" s="174">
        <f t="shared" si="65"/>
        <v>4.2456800000000001</v>
      </c>
      <c r="J1094" s="173">
        <f t="shared" si="66"/>
        <v>31403.06</v>
      </c>
      <c r="K1094" s="175">
        <f t="shared" si="67"/>
        <v>26420.87</v>
      </c>
      <c r="L1094" s="134">
        <v>18.64</v>
      </c>
      <c r="M1094" s="132" t="s">
        <v>1387</v>
      </c>
      <c r="N1094" s="132" t="s">
        <v>1379</v>
      </c>
      <c r="O1094" s="132" t="s">
        <v>1392</v>
      </c>
    </row>
    <row r="1095" spans="1:15" s="131" customFormat="1" x14ac:dyDescent="0.25">
      <c r="A1095" s="132"/>
      <c r="B1095" s="132" t="s">
        <v>179</v>
      </c>
      <c r="C1095" s="133">
        <v>740</v>
      </c>
      <c r="D1095" s="132" t="s">
        <v>1693</v>
      </c>
      <c r="E1095" s="132">
        <v>4.3493000000000004</v>
      </c>
      <c r="F1095" s="132">
        <v>2.08</v>
      </c>
      <c r="G1095" s="132">
        <v>1.75</v>
      </c>
      <c r="H1095" s="171">
        <f t="shared" si="64"/>
        <v>9.0465400000000002</v>
      </c>
      <c r="I1095" s="174">
        <f t="shared" si="65"/>
        <v>7.6112799999999998</v>
      </c>
      <c r="J1095" s="173">
        <f t="shared" si="66"/>
        <v>56296.62</v>
      </c>
      <c r="K1095" s="175">
        <f t="shared" si="67"/>
        <v>47365</v>
      </c>
      <c r="L1095" s="134">
        <v>28.79</v>
      </c>
      <c r="M1095" s="132" t="s">
        <v>1387</v>
      </c>
      <c r="N1095" s="132" t="s">
        <v>1379</v>
      </c>
      <c r="O1095" s="132" t="s">
        <v>1392</v>
      </c>
    </row>
    <row r="1096" spans="1:15" s="131" customFormat="1" x14ac:dyDescent="0.25">
      <c r="A1096" s="132"/>
      <c r="B1096" s="132" t="s">
        <v>178</v>
      </c>
      <c r="C1096" s="133">
        <v>750</v>
      </c>
      <c r="D1096" s="132" t="s">
        <v>1694</v>
      </c>
      <c r="E1096" s="132">
        <v>0.64459999999999995</v>
      </c>
      <c r="F1096" s="132">
        <v>2.08</v>
      </c>
      <c r="G1096" s="132">
        <v>1.75</v>
      </c>
      <c r="H1096" s="171">
        <f t="shared" si="64"/>
        <v>1.34077</v>
      </c>
      <c r="I1096" s="174">
        <f t="shared" si="65"/>
        <v>1.12805</v>
      </c>
      <c r="J1096" s="173">
        <f t="shared" si="66"/>
        <v>8343.61</v>
      </c>
      <c r="K1096" s="175">
        <f t="shared" si="67"/>
        <v>7019.86</v>
      </c>
      <c r="L1096" s="134">
        <v>11.56</v>
      </c>
      <c r="M1096" s="132" t="s">
        <v>1387</v>
      </c>
      <c r="N1096" s="132" t="s">
        <v>1379</v>
      </c>
      <c r="O1096" s="132" t="s">
        <v>1392</v>
      </c>
    </row>
    <row r="1097" spans="1:15" s="131" customFormat="1" x14ac:dyDescent="0.25">
      <c r="A1097" s="132"/>
      <c r="B1097" s="132" t="s">
        <v>177</v>
      </c>
      <c r="C1097" s="133">
        <v>750</v>
      </c>
      <c r="D1097" s="132" t="s">
        <v>1694</v>
      </c>
      <c r="E1097" s="132">
        <v>0.68759999999999999</v>
      </c>
      <c r="F1097" s="132">
        <v>2.08</v>
      </c>
      <c r="G1097" s="132">
        <v>1.75</v>
      </c>
      <c r="H1097" s="171">
        <f t="shared" si="64"/>
        <v>1.43021</v>
      </c>
      <c r="I1097" s="174">
        <f t="shared" si="65"/>
        <v>1.2033</v>
      </c>
      <c r="J1097" s="173">
        <f t="shared" si="66"/>
        <v>8900.2000000000007</v>
      </c>
      <c r="K1097" s="175">
        <f t="shared" si="67"/>
        <v>7488.14</v>
      </c>
      <c r="L1097" s="134">
        <v>11.08</v>
      </c>
      <c r="M1097" s="132" t="s">
        <v>1387</v>
      </c>
      <c r="N1097" s="132" t="s">
        <v>1379</v>
      </c>
      <c r="O1097" s="132" t="s">
        <v>1392</v>
      </c>
    </row>
    <row r="1098" spans="1:15" s="131" customFormat="1" x14ac:dyDescent="0.25">
      <c r="A1098" s="132"/>
      <c r="B1098" s="132" t="s">
        <v>176</v>
      </c>
      <c r="C1098" s="133">
        <v>750</v>
      </c>
      <c r="D1098" s="132" t="s">
        <v>1694</v>
      </c>
      <c r="E1098" s="132">
        <v>0.91100000000000003</v>
      </c>
      <c r="F1098" s="132">
        <v>2.08</v>
      </c>
      <c r="G1098" s="132">
        <v>1.75</v>
      </c>
      <c r="H1098" s="171">
        <f t="shared" si="64"/>
        <v>1.8948799999999999</v>
      </c>
      <c r="I1098" s="174">
        <f t="shared" si="65"/>
        <v>1.5942499999999999</v>
      </c>
      <c r="J1098" s="173">
        <f t="shared" si="66"/>
        <v>11791.84</v>
      </c>
      <c r="K1098" s="175">
        <f t="shared" si="67"/>
        <v>9921.02</v>
      </c>
      <c r="L1098" s="134">
        <v>12.88</v>
      </c>
      <c r="M1098" s="132" t="s">
        <v>1387</v>
      </c>
      <c r="N1098" s="132" t="s">
        <v>1379</v>
      </c>
      <c r="O1098" s="132" t="s">
        <v>1392</v>
      </c>
    </row>
    <row r="1099" spans="1:15" s="131" customFormat="1" x14ac:dyDescent="0.25">
      <c r="A1099" s="132"/>
      <c r="B1099" s="132" t="s">
        <v>175</v>
      </c>
      <c r="C1099" s="133">
        <v>750</v>
      </c>
      <c r="D1099" s="132" t="s">
        <v>1694</v>
      </c>
      <c r="E1099" s="132">
        <v>1.9617</v>
      </c>
      <c r="F1099" s="132">
        <v>2.08</v>
      </c>
      <c r="G1099" s="132">
        <v>1.75</v>
      </c>
      <c r="H1099" s="171">
        <f t="shared" si="64"/>
        <v>4.0803399999999996</v>
      </c>
      <c r="I1099" s="174">
        <f t="shared" si="65"/>
        <v>3.4329800000000001</v>
      </c>
      <c r="J1099" s="173">
        <f t="shared" si="66"/>
        <v>25391.96</v>
      </c>
      <c r="K1099" s="175">
        <f t="shared" si="67"/>
        <v>21363.43</v>
      </c>
      <c r="L1099" s="134">
        <v>22.41</v>
      </c>
      <c r="M1099" s="132" t="s">
        <v>1387</v>
      </c>
      <c r="N1099" s="132" t="s">
        <v>1379</v>
      </c>
      <c r="O1099" s="132" t="s">
        <v>1392</v>
      </c>
    </row>
    <row r="1100" spans="1:15" s="131" customFormat="1" ht="27" x14ac:dyDescent="0.25">
      <c r="A1100" s="132"/>
      <c r="B1100" s="132" t="s">
        <v>174</v>
      </c>
      <c r="C1100" s="133">
        <v>751</v>
      </c>
      <c r="D1100" s="132" t="s">
        <v>1695</v>
      </c>
      <c r="E1100" s="132">
        <v>0.36</v>
      </c>
      <c r="F1100" s="132">
        <v>2.08</v>
      </c>
      <c r="G1100" s="132">
        <v>1.75</v>
      </c>
      <c r="H1100" s="171">
        <f t="shared" si="64"/>
        <v>0.74880000000000002</v>
      </c>
      <c r="I1100" s="174">
        <f t="shared" si="65"/>
        <v>0.63</v>
      </c>
      <c r="J1100" s="173">
        <f t="shared" si="66"/>
        <v>4659.78</v>
      </c>
      <c r="K1100" s="175">
        <f t="shared" si="67"/>
        <v>3920.49</v>
      </c>
      <c r="L1100" s="134">
        <v>5.32</v>
      </c>
      <c r="M1100" s="132" t="s">
        <v>1387</v>
      </c>
      <c r="N1100" s="132" t="s">
        <v>1379</v>
      </c>
      <c r="O1100" s="132" t="s">
        <v>1392</v>
      </c>
    </row>
    <row r="1101" spans="1:15" s="131" customFormat="1" ht="27" x14ac:dyDescent="0.25">
      <c r="A1101" s="132"/>
      <c r="B1101" s="132" t="s">
        <v>173</v>
      </c>
      <c r="C1101" s="133">
        <v>751</v>
      </c>
      <c r="D1101" s="132" t="s">
        <v>1695</v>
      </c>
      <c r="E1101" s="132">
        <v>0.47299999999999998</v>
      </c>
      <c r="F1101" s="132">
        <v>2.08</v>
      </c>
      <c r="G1101" s="132">
        <v>1.75</v>
      </c>
      <c r="H1101" s="171">
        <f t="shared" ref="H1101:H1164" si="68">ROUND(E1101*F1101,5)</f>
        <v>0.98384000000000005</v>
      </c>
      <c r="I1101" s="174">
        <f t="shared" ref="I1101:I1164" si="69">ROUND(E1101*G1101,5)</f>
        <v>0.82774999999999999</v>
      </c>
      <c r="J1101" s="173">
        <f t="shared" ref="J1101:J1164" si="70">ROUND(H1101*6223,2)</f>
        <v>6122.44</v>
      </c>
      <c r="K1101" s="175">
        <f t="shared" ref="K1101:K1164" si="71">ROUND(I1101*6223,2)</f>
        <v>5151.09</v>
      </c>
      <c r="L1101" s="134">
        <v>6.74</v>
      </c>
      <c r="M1101" s="132" t="s">
        <v>1387</v>
      </c>
      <c r="N1101" s="132" t="s">
        <v>1379</v>
      </c>
      <c r="O1101" s="132" t="s">
        <v>1392</v>
      </c>
    </row>
    <row r="1102" spans="1:15" s="131" customFormat="1" ht="27" x14ac:dyDescent="0.25">
      <c r="A1102" s="132"/>
      <c r="B1102" s="132" t="s">
        <v>172</v>
      </c>
      <c r="C1102" s="133">
        <v>751</v>
      </c>
      <c r="D1102" s="132" t="s">
        <v>1695</v>
      </c>
      <c r="E1102" s="132">
        <v>0.76670000000000005</v>
      </c>
      <c r="F1102" s="132">
        <v>2.08</v>
      </c>
      <c r="G1102" s="132">
        <v>1.75</v>
      </c>
      <c r="H1102" s="171">
        <f t="shared" si="68"/>
        <v>1.59474</v>
      </c>
      <c r="I1102" s="174">
        <f t="shared" si="69"/>
        <v>1.3417300000000001</v>
      </c>
      <c r="J1102" s="173">
        <f t="shared" si="70"/>
        <v>9924.07</v>
      </c>
      <c r="K1102" s="175">
        <f t="shared" si="71"/>
        <v>8349.59</v>
      </c>
      <c r="L1102" s="134">
        <v>9.32</v>
      </c>
      <c r="M1102" s="132" t="s">
        <v>1387</v>
      </c>
      <c r="N1102" s="132" t="s">
        <v>1379</v>
      </c>
      <c r="O1102" s="132" t="s">
        <v>1392</v>
      </c>
    </row>
    <row r="1103" spans="1:15" s="131" customFormat="1" ht="27" x14ac:dyDescent="0.25">
      <c r="A1103" s="132"/>
      <c r="B1103" s="132" t="s">
        <v>171</v>
      </c>
      <c r="C1103" s="133">
        <v>751</v>
      </c>
      <c r="D1103" s="132" t="s">
        <v>1695</v>
      </c>
      <c r="E1103" s="132">
        <v>1.6291</v>
      </c>
      <c r="F1103" s="132">
        <v>2.08</v>
      </c>
      <c r="G1103" s="132">
        <v>1.75</v>
      </c>
      <c r="H1103" s="171">
        <f t="shared" si="68"/>
        <v>3.3885299999999998</v>
      </c>
      <c r="I1103" s="174">
        <f t="shared" si="69"/>
        <v>2.85093</v>
      </c>
      <c r="J1103" s="173">
        <f t="shared" si="70"/>
        <v>21086.82</v>
      </c>
      <c r="K1103" s="175">
        <f t="shared" si="71"/>
        <v>17741.34</v>
      </c>
      <c r="L1103" s="134">
        <v>17.940000000000001</v>
      </c>
      <c r="M1103" s="132" t="s">
        <v>1387</v>
      </c>
      <c r="N1103" s="132" t="s">
        <v>1379</v>
      </c>
      <c r="O1103" s="132" t="s">
        <v>1392</v>
      </c>
    </row>
    <row r="1104" spans="1:15" s="131" customFormat="1" ht="27" x14ac:dyDescent="0.25">
      <c r="A1104" s="132"/>
      <c r="B1104" s="132" t="s">
        <v>170</v>
      </c>
      <c r="C1104" s="133">
        <v>752</v>
      </c>
      <c r="D1104" s="132" t="s">
        <v>1696</v>
      </c>
      <c r="E1104" s="132">
        <v>0.31340000000000001</v>
      </c>
      <c r="F1104" s="132">
        <v>2.08</v>
      </c>
      <c r="G1104" s="132">
        <v>1.75</v>
      </c>
      <c r="H1104" s="171">
        <f t="shared" si="68"/>
        <v>0.65186999999999995</v>
      </c>
      <c r="I1104" s="174">
        <f t="shared" si="69"/>
        <v>0.54844999999999999</v>
      </c>
      <c r="J1104" s="173">
        <f t="shared" si="70"/>
        <v>4056.59</v>
      </c>
      <c r="K1104" s="175">
        <f t="shared" si="71"/>
        <v>3413</v>
      </c>
      <c r="L1104" s="134">
        <v>5.15</v>
      </c>
      <c r="M1104" s="132" t="s">
        <v>1387</v>
      </c>
      <c r="N1104" s="132" t="s">
        <v>1379</v>
      </c>
      <c r="O1104" s="132" t="s">
        <v>1392</v>
      </c>
    </row>
    <row r="1105" spans="1:15" s="131" customFormat="1" ht="27" x14ac:dyDescent="0.25">
      <c r="A1105" s="132"/>
      <c r="B1105" s="132" t="s">
        <v>169</v>
      </c>
      <c r="C1105" s="133">
        <v>752</v>
      </c>
      <c r="D1105" s="132" t="s">
        <v>1696</v>
      </c>
      <c r="E1105" s="132">
        <v>0.44059999999999999</v>
      </c>
      <c r="F1105" s="132">
        <v>2.08</v>
      </c>
      <c r="G1105" s="132">
        <v>1.75</v>
      </c>
      <c r="H1105" s="171">
        <f t="shared" si="68"/>
        <v>0.91644999999999999</v>
      </c>
      <c r="I1105" s="174">
        <f t="shared" si="69"/>
        <v>0.77105000000000001</v>
      </c>
      <c r="J1105" s="173">
        <f t="shared" si="70"/>
        <v>5703.07</v>
      </c>
      <c r="K1105" s="175">
        <f t="shared" si="71"/>
        <v>4798.24</v>
      </c>
      <c r="L1105" s="134">
        <v>6.3</v>
      </c>
      <c r="M1105" s="132" t="s">
        <v>1387</v>
      </c>
      <c r="N1105" s="132" t="s">
        <v>1379</v>
      </c>
      <c r="O1105" s="132" t="s">
        <v>1392</v>
      </c>
    </row>
    <row r="1106" spans="1:15" s="131" customFormat="1" ht="27" x14ac:dyDescent="0.25">
      <c r="A1106" s="132"/>
      <c r="B1106" s="132" t="s">
        <v>168</v>
      </c>
      <c r="C1106" s="133">
        <v>752</v>
      </c>
      <c r="D1106" s="132" t="s">
        <v>1696</v>
      </c>
      <c r="E1106" s="132">
        <v>0.71760000000000002</v>
      </c>
      <c r="F1106" s="132">
        <v>2.08</v>
      </c>
      <c r="G1106" s="132">
        <v>1.75</v>
      </c>
      <c r="H1106" s="171">
        <f t="shared" si="68"/>
        <v>1.49261</v>
      </c>
      <c r="I1106" s="174">
        <f t="shared" si="69"/>
        <v>1.2558</v>
      </c>
      <c r="J1106" s="173">
        <f t="shared" si="70"/>
        <v>9288.51</v>
      </c>
      <c r="K1106" s="175">
        <f t="shared" si="71"/>
        <v>7814.84</v>
      </c>
      <c r="L1106" s="134">
        <v>10.32</v>
      </c>
      <c r="M1106" s="132" t="s">
        <v>1387</v>
      </c>
      <c r="N1106" s="132" t="s">
        <v>1379</v>
      </c>
      <c r="O1106" s="132" t="s">
        <v>1392</v>
      </c>
    </row>
    <row r="1107" spans="1:15" s="131" customFormat="1" ht="27" x14ac:dyDescent="0.25">
      <c r="A1107" s="132"/>
      <c r="B1107" s="132" t="s">
        <v>167</v>
      </c>
      <c r="C1107" s="133">
        <v>752</v>
      </c>
      <c r="D1107" s="132" t="s">
        <v>1696</v>
      </c>
      <c r="E1107" s="132">
        <v>0.83940000000000003</v>
      </c>
      <c r="F1107" s="132">
        <v>2.08</v>
      </c>
      <c r="G1107" s="132">
        <v>1.75</v>
      </c>
      <c r="H1107" s="171">
        <f t="shared" si="68"/>
        <v>1.7459499999999999</v>
      </c>
      <c r="I1107" s="174">
        <f t="shared" si="69"/>
        <v>1.46895</v>
      </c>
      <c r="J1107" s="173">
        <f t="shared" si="70"/>
        <v>10865.05</v>
      </c>
      <c r="K1107" s="175">
        <f t="shared" si="71"/>
        <v>9141.2800000000007</v>
      </c>
      <c r="L1107" s="134">
        <v>23</v>
      </c>
      <c r="M1107" s="132" t="s">
        <v>1387</v>
      </c>
      <c r="N1107" s="132" t="s">
        <v>1379</v>
      </c>
      <c r="O1107" s="132" t="s">
        <v>1392</v>
      </c>
    </row>
    <row r="1108" spans="1:15" s="131" customFormat="1" x14ac:dyDescent="0.25">
      <c r="A1108" s="132"/>
      <c r="B1108" s="132" t="s">
        <v>166</v>
      </c>
      <c r="C1108" s="133">
        <v>753</v>
      </c>
      <c r="D1108" s="132" t="s">
        <v>1697</v>
      </c>
      <c r="E1108" s="132">
        <v>0.41520000000000001</v>
      </c>
      <c r="F1108" s="132">
        <v>2.08</v>
      </c>
      <c r="G1108" s="132">
        <v>1.75</v>
      </c>
      <c r="H1108" s="171">
        <f t="shared" si="68"/>
        <v>0.86362000000000005</v>
      </c>
      <c r="I1108" s="174">
        <f t="shared" si="69"/>
        <v>0.72660000000000002</v>
      </c>
      <c r="J1108" s="173">
        <f t="shared" si="70"/>
        <v>5374.31</v>
      </c>
      <c r="K1108" s="175">
        <f t="shared" si="71"/>
        <v>4521.63</v>
      </c>
      <c r="L1108" s="134">
        <v>6.27</v>
      </c>
      <c r="M1108" s="132" t="s">
        <v>1387</v>
      </c>
      <c r="N1108" s="132" t="s">
        <v>1379</v>
      </c>
      <c r="O1108" s="132" t="s">
        <v>1392</v>
      </c>
    </row>
    <row r="1109" spans="1:15" s="131" customFormat="1" x14ac:dyDescent="0.25">
      <c r="A1109" s="132"/>
      <c r="B1109" s="132" t="s">
        <v>165</v>
      </c>
      <c r="C1109" s="133">
        <v>753</v>
      </c>
      <c r="D1109" s="132" t="s">
        <v>1697</v>
      </c>
      <c r="E1109" s="132">
        <v>0.52280000000000004</v>
      </c>
      <c r="F1109" s="132">
        <v>2.08</v>
      </c>
      <c r="G1109" s="132">
        <v>1.75</v>
      </c>
      <c r="H1109" s="171">
        <f t="shared" si="68"/>
        <v>1.0874200000000001</v>
      </c>
      <c r="I1109" s="174">
        <f t="shared" si="69"/>
        <v>0.91490000000000005</v>
      </c>
      <c r="J1109" s="173">
        <f t="shared" si="70"/>
        <v>6767.01</v>
      </c>
      <c r="K1109" s="175">
        <f t="shared" si="71"/>
        <v>5693.42</v>
      </c>
      <c r="L1109" s="134">
        <v>7.68</v>
      </c>
      <c r="M1109" s="132" t="s">
        <v>1387</v>
      </c>
      <c r="N1109" s="132" t="s">
        <v>1379</v>
      </c>
      <c r="O1109" s="132" t="s">
        <v>1392</v>
      </c>
    </row>
    <row r="1110" spans="1:15" s="131" customFormat="1" x14ac:dyDescent="0.25">
      <c r="A1110" s="132"/>
      <c r="B1110" s="132" t="s">
        <v>164</v>
      </c>
      <c r="C1110" s="133">
        <v>753</v>
      </c>
      <c r="D1110" s="132" t="s">
        <v>1697</v>
      </c>
      <c r="E1110" s="132">
        <v>0.76980000000000004</v>
      </c>
      <c r="F1110" s="132">
        <v>2.08</v>
      </c>
      <c r="G1110" s="132">
        <v>1.75</v>
      </c>
      <c r="H1110" s="171">
        <f t="shared" si="68"/>
        <v>1.60118</v>
      </c>
      <c r="I1110" s="174">
        <f t="shared" si="69"/>
        <v>1.3471500000000001</v>
      </c>
      <c r="J1110" s="173">
        <f t="shared" si="70"/>
        <v>9964.14</v>
      </c>
      <c r="K1110" s="175">
        <f t="shared" si="71"/>
        <v>8383.31</v>
      </c>
      <c r="L1110" s="134">
        <v>10.08</v>
      </c>
      <c r="M1110" s="132" t="s">
        <v>1387</v>
      </c>
      <c r="N1110" s="132" t="s">
        <v>1379</v>
      </c>
      <c r="O1110" s="132" t="s">
        <v>1392</v>
      </c>
    </row>
    <row r="1111" spans="1:15" s="131" customFormat="1" x14ac:dyDescent="0.25">
      <c r="A1111" s="132"/>
      <c r="B1111" s="132" t="s">
        <v>163</v>
      </c>
      <c r="C1111" s="133">
        <v>753</v>
      </c>
      <c r="D1111" s="132" t="s">
        <v>1697</v>
      </c>
      <c r="E1111" s="132">
        <v>1.5717000000000001</v>
      </c>
      <c r="F1111" s="132">
        <v>2.08</v>
      </c>
      <c r="G1111" s="132">
        <v>1.75</v>
      </c>
      <c r="H1111" s="171">
        <f t="shared" si="68"/>
        <v>3.2691400000000002</v>
      </c>
      <c r="I1111" s="174">
        <f t="shared" si="69"/>
        <v>2.75048</v>
      </c>
      <c r="J1111" s="173">
        <f t="shared" si="70"/>
        <v>20343.86</v>
      </c>
      <c r="K1111" s="175">
        <f t="shared" si="71"/>
        <v>17116.240000000002</v>
      </c>
      <c r="L1111" s="134">
        <v>18.100000000000001</v>
      </c>
      <c r="M1111" s="132" t="s">
        <v>1387</v>
      </c>
      <c r="N1111" s="132" t="s">
        <v>1379</v>
      </c>
      <c r="O1111" s="132" t="s">
        <v>1392</v>
      </c>
    </row>
    <row r="1112" spans="1:15" s="131" customFormat="1" ht="27" x14ac:dyDescent="0.25">
      <c r="A1112" s="132"/>
      <c r="B1112" s="132" t="s">
        <v>162</v>
      </c>
      <c r="C1112" s="133">
        <v>754</v>
      </c>
      <c r="D1112" s="132" t="s">
        <v>1698</v>
      </c>
      <c r="E1112" s="132">
        <v>0.2984</v>
      </c>
      <c r="F1112" s="132">
        <v>2.08</v>
      </c>
      <c r="G1112" s="132">
        <v>1.75</v>
      </c>
      <c r="H1112" s="171">
        <f t="shared" si="68"/>
        <v>0.62067000000000005</v>
      </c>
      <c r="I1112" s="174">
        <f t="shared" si="69"/>
        <v>0.5222</v>
      </c>
      <c r="J1112" s="173">
        <f t="shared" si="70"/>
        <v>3862.43</v>
      </c>
      <c r="K1112" s="175">
        <f t="shared" si="71"/>
        <v>3249.65</v>
      </c>
      <c r="L1112" s="134">
        <v>4.21</v>
      </c>
      <c r="M1112" s="132" t="s">
        <v>1387</v>
      </c>
      <c r="N1112" s="132" t="s">
        <v>1379</v>
      </c>
      <c r="O1112" s="132" t="s">
        <v>1392</v>
      </c>
    </row>
    <row r="1113" spans="1:15" s="131" customFormat="1" ht="27" x14ac:dyDescent="0.25">
      <c r="A1113" s="132"/>
      <c r="B1113" s="132" t="s">
        <v>161</v>
      </c>
      <c r="C1113" s="133">
        <v>754</v>
      </c>
      <c r="D1113" s="132" t="s">
        <v>1698</v>
      </c>
      <c r="E1113" s="132">
        <v>0.38469999999999999</v>
      </c>
      <c r="F1113" s="132">
        <v>2.08</v>
      </c>
      <c r="G1113" s="132">
        <v>1.75</v>
      </c>
      <c r="H1113" s="171">
        <f t="shared" si="68"/>
        <v>0.80018</v>
      </c>
      <c r="I1113" s="174">
        <f t="shared" si="69"/>
        <v>0.67323</v>
      </c>
      <c r="J1113" s="173">
        <f t="shared" si="70"/>
        <v>4979.5200000000004</v>
      </c>
      <c r="K1113" s="175">
        <f t="shared" si="71"/>
        <v>4189.51</v>
      </c>
      <c r="L1113" s="134">
        <v>5.34</v>
      </c>
      <c r="M1113" s="132" t="s">
        <v>1387</v>
      </c>
      <c r="N1113" s="132" t="s">
        <v>1379</v>
      </c>
      <c r="O1113" s="132" t="s">
        <v>1392</v>
      </c>
    </row>
    <row r="1114" spans="1:15" s="131" customFormat="1" ht="27" x14ac:dyDescent="0.25">
      <c r="A1114" s="132"/>
      <c r="B1114" s="132" t="s">
        <v>160</v>
      </c>
      <c r="C1114" s="133">
        <v>754</v>
      </c>
      <c r="D1114" s="132" t="s">
        <v>1698</v>
      </c>
      <c r="E1114" s="132">
        <v>0.56540000000000001</v>
      </c>
      <c r="F1114" s="132">
        <v>2.08</v>
      </c>
      <c r="G1114" s="132">
        <v>1.75</v>
      </c>
      <c r="H1114" s="171">
        <f t="shared" si="68"/>
        <v>1.1760299999999999</v>
      </c>
      <c r="I1114" s="174">
        <f t="shared" si="69"/>
        <v>0.98945000000000005</v>
      </c>
      <c r="J1114" s="173">
        <f t="shared" si="70"/>
        <v>7318.43</v>
      </c>
      <c r="K1114" s="175">
        <f t="shared" si="71"/>
        <v>6157.35</v>
      </c>
      <c r="L1114" s="134">
        <v>7.67</v>
      </c>
      <c r="M1114" s="132" t="s">
        <v>1387</v>
      </c>
      <c r="N1114" s="132" t="s">
        <v>1379</v>
      </c>
      <c r="O1114" s="132" t="s">
        <v>1392</v>
      </c>
    </row>
    <row r="1115" spans="1:15" s="131" customFormat="1" ht="27" x14ac:dyDescent="0.25">
      <c r="A1115" s="132"/>
      <c r="B1115" s="132" t="s">
        <v>159</v>
      </c>
      <c r="C1115" s="133">
        <v>754</v>
      </c>
      <c r="D1115" s="132" t="s">
        <v>1698</v>
      </c>
      <c r="E1115" s="132">
        <v>1.3275999999999999</v>
      </c>
      <c r="F1115" s="132">
        <v>2.08</v>
      </c>
      <c r="G1115" s="132">
        <v>1.75</v>
      </c>
      <c r="H1115" s="171">
        <f t="shared" si="68"/>
        <v>2.7614100000000001</v>
      </c>
      <c r="I1115" s="174">
        <f t="shared" si="69"/>
        <v>2.3233000000000001</v>
      </c>
      <c r="J1115" s="173">
        <f t="shared" si="70"/>
        <v>17184.25</v>
      </c>
      <c r="K1115" s="175">
        <f t="shared" si="71"/>
        <v>14457.9</v>
      </c>
      <c r="L1115" s="134">
        <v>17.23</v>
      </c>
      <c r="M1115" s="132" t="s">
        <v>1387</v>
      </c>
      <c r="N1115" s="132" t="s">
        <v>1379</v>
      </c>
      <c r="O1115" s="132" t="s">
        <v>1392</v>
      </c>
    </row>
    <row r="1116" spans="1:15" s="131" customFormat="1" ht="27" x14ac:dyDescent="0.25">
      <c r="A1116" s="132"/>
      <c r="B1116" s="132" t="s">
        <v>158</v>
      </c>
      <c r="C1116" s="133">
        <v>755</v>
      </c>
      <c r="D1116" s="132" t="s">
        <v>1699</v>
      </c>
      <c r="E1116" s="132">
        <v>0.24160000000000001</v>
      </c>
      <c r="F1116" s="132">
        <v>2.08</v>
      </c>
      <c r="G1116" s="132">
        <v>1.75</v>
      </c>
      <c r="H1116" s="171">
        <f t="shared" si="68"/>
        <v>0.50253000000000003</v>
      </c>
      <c r="I1116" s="174">
        <f t="shared" si="69"/>
        <v>0.42280000000000001</v>
      </c>
      <c r="J1116" s="173">
        <f t="shared" si="70"/>
        <v>3127.24</v>
      </c>
      <c r="K1116" s="175">
        <f t="shared" si="71"/>
        <v>2631.08</v>
      </c>
      <c r="L1116" s="134">
        <v>3.57</v>
      </c>
      <c r="M1116" s="132" t="s">
        <v>1387</v>
      </c>
      <c r="N1116" s="132" t="s">
        <v>1379</v>
      </c>
      <c r="O1116" s="132" t="s">
        <v>1392</v>
      </c>
    </row>
    <row r="1117" spans="1:15" s="131" customFormat="1" ht="27" x14ac:dyDescent="0.25">
      <c r="A1117" s="132"/>
      <c r="B1117" s="132" t="s">
        <v>157</v>
      </c>
      <c r="C1117" s="133">
        <v>755</v>
      </c>
      <c r="D1117" s="132" t="s">
        <v>1699</v>
      </c>
      <c r="E1117" s="132">
        <v>0.39650000000000002</v>
      </c>
      <c r="F1117" s="132">
        <v>2.08</v>
      </c>
      <c r="G1117" s="132">
        <v>1.75</v>
      </c>
      <c r="H1117" s="171">
        <f t="shared" si="68"/>
        <v>0.82472000000000001</v>
      </c>
      <c r="I1117" s="174">
        <f t="shared" si="69"/>
        <v>0.69388000000000005</v>
      </c>
      <c r="J1117" s="173">
        <f t="shared" si="70"/>
        <v>5132.2299999999996</v>
      </c>
      <c r="K1117" s="175">
        <f t="shared" si="71"/>
        <v>4318.0200000000004</v>
      </c>
      <c r="L1117" s="134">
        <v>5.55</v>
      </c>
      <c r="M1117" s="132" t="s">
        <v>1387</v>
      </c>
      <c r="N1117" s="132" t="s">
        <v>1379</v>
      </c>
      <c r="O1117" s="132" t="s">
        <v>1392</v>
      </c>
    </row>
    <row r="1118" spans="1:15" s="131" customFormat="1" ht="27" x14ac:dyDescent="0.25">
      <c r="A1118" s="132"/>
      <c r="B1118" s="132" t="s">
        <v>156</v>
      </c>
      <c r="C1118" s="133">
        <v>755</v>
      </c>
      <c r="D1118" s="132" t="s">
        <v>1699</v>
      </c>
      <c r="E1118" s="132">
        <v>0.60850000000000004</v>
      </c>
      <c r="F1118" s="132">
        <v>2.08</v>
      </c>
      <c r="G1118" s="132">
        <v>1.75</v>
      </c>
      <c r="H1118" s="171">
        <f t="shared" si="68"/>
        <v>1.2656799999999999</v>
      </c>
      <c r="I1118" s="174">
        <f t="shared" si="69"/>
        <v>1.06488</v>
      </c>
      <c r="J1118" s="173">
        <f t="shared" si="70"/>
        <v>7876.33</v>
      </c>
      <c r="K1118" s="175">
        <f t="shared" si="71"/>
        <v>6626.75</v>
      </c>
      <c r="L1118" s="134">
        <v>8.33</v>
      </c>
      <c r="M1118" s="132" t="s">
        <v>1387</v>
      </c>
      <c r="N1118" s="132" t="s">
        <v>1379</v>
      </c>
      <c r="O1118" s="132" t="s">
        <v>1392</v>
      </c>
    </row>
    <row r="1119" spans="1:15" s="131" customFormat="1" ht="27" x14ac:dyDescent="0.25">
      <c r="A1119" s="132"/>
      <c r="B1119" s="132" t="s">
        <v>155</v>
      </c>
      <c r="C1119" s="133">
        <v>755</v>
      </c>
      <c r="D1119" s="132" t="s">
        <v>1699</v>
      </c>
      <c r="E1119" s="132">
        <v>1.0344</v>
      </c>
      <c r="F1119" s="132">
        <v>2.08</v>
      </c>
      <c r="G1119" s="132">
        <v>1.75</v>
      </c>
      <c r="H1119" s="171">
        <f t="shared" si="68"/>
        <v>2.1515499999999999</v>
      </c>
      <c r="I1119" s="174">
        <f t="shared" si="69"/>
        <v>1.8102</v>
      </c>
      <c r="J1119" s="173">
        <f t="shared" si="70"/>
        <v>13389.1</v>
      </c>
      <c r="K1119" s="175">
        <f t="shared" si="71"/>
        <v>11264.87</v>
      </c>
      <c r="L1119" s="134">
        <v>7.9</v>
      </c>
      <c r="M1119" s="132" t="s">
        <v>1387</v>
      </c>
      <c r="N1119" s="132" t="s">
        <v>1379</v>
      </c>
      <c r="O1119" s="132" t="s">
        <v>1392</v>
      </c>
    </row>
    <row r="1120" spans="1:15" s="131" customFormat="1" x14ac:dyDescent="0.25">
      <c r="A1120" s="132"/>
      <c r="B1120" s="132" t="s">
        <v>154</v>
      </c>
      <c r="C1120" s="133">
        <v>756</v>
      </c>
      <c r="D1120" s="132" t="s">
        <v>1700</v>
      </c>
      <c r="E1120" s="132">
        <v>0.41760000000000003</v>
      </c>
      <c r="F1120" s="132">
        <v>2.08</v>
      </c>
      <c r="G1120" s="132">
        <v>1.75</v>
      </c>
      <c r="H1120" s="171">
        <f t="shared" si="68"/>
        <v>0.86860999999999999</v>
      </c>
      <c r="I1120" s="174">
        <f t="shared" si="69"/>
        <v>0.73080000000000001</v>
      </c>
      <c r="J1120" s="173">
        <f t="shared" si="70"/>
        <v>5405.36</v>
      </c>
      <c r="K1120" s="175">
        <f t="shared" si="71"/>
        <v>4547.7700000000004</v>
      </c>
      <c r="L1120" s="134">
        <v>2.87</v>
      </c>
      <c r="M1120" s="132" t="s">
        <v>1387</v>
      </c>
      <c r="N1120" s="132" t="s">
        <v>1379</v>
      </c>
      <c r="O1120" s="132" t="s">
        <v>1392</v>
      </c>
    </row>
    <row r="1121" spans="1:15" s="131" customFormat="1" x14ac:dyDescent="0.25">
      <c r="A1121" s="132"/>
      <c r="B1121" s="132" t="s">
        <v>153</v>
      </c>
      <c r="C1121" s="133">
        <v>756</v>
      </c>
      <c r="D1121" s="132" t="s">
        <v>1700</v>
      </c>
      <c r="E1121" s="132">
        <v>0.50139999999999996</v>
      </c>
      <c r="F1121" s="132">
        <v>2.08</v>
      </c>
      <c r="G1121" s="132">
        <v>1.75</v>
      </c>
      <c r="H1121" s="171">
        <f t="shared" si="68"/>
        <v>1.04291</v>
      </c>
      <c r="I1121" s="174">
        <f t="shared" si="69"/>
        <v>0.87744999999999995</v>
      </c>
      <c r="J1121" s="173">
        <f t="shared" si="70"/>
        <v>6490.03</v>
      </c>
      <c r="K1121" s="175">
        <f t="shared" si="71"/>
        <v>5460.37</v>
      </c>
      <c r="L1121" s="134">
        <v>3.99</v>
      </c>
      <c r="M1121" s="132" t="s">
        <v>1387</v>
      </c>
      <c r="N1121" s="132" t="s">
        <v>1379</v>
      </c>
      <c r="O1121" s="132" t="s">
        <v>1392</v>
      </c>
    </row>
    <row r="1122" spans="1:15" s="131" customFormat="1" x14ac:dyDescent="0.25">
      <c r="A1122" s="132"/>
      <c r="B1122" s="132" t="s">
        <v>152</v>
      </c>
      <c r="C1122" s="133">
        <v>756</v>
      </c>
      <c r="D1122" s="132" t="s">
        <v>1700</v>
      </c>
      <c r="E1122" s="132">
        <v>0.61080000000000001</v>
      </c>
      <c r="F1122" s="132">
        <v>2.08</v>
      </c>
      <c r="G1122" s="132">
        <v>1.75</v>
      </c>
      <c r="H1122" s="171">
        <f t="shared" si="68"/>
        <v>1.2704599999999999</v>
      </c>
      <c r="I1122" s="174">
        <f t="shared" si="69"/>
        <v>1.0689</v>
      </c>
      <c r="J1122" s="173">
        <f t="shared" si="70"/>
        <v>7906.07</v>
      </c>
      <c r="K1122" s="175">
        <f t="shared" si="71"/>
        <v>6651.76</v>
      </c>
      <c r="L1122" s="134">
        <v>4.79</v>
      </c>
      <c r="M1122" s="132" t="s">
        <v>1387</v>
      </c>
      <c r="N1122" s="132" t="s">
        <v>1379</v>
      </c>
      <c r="O1122" s="132" t="s">
        <v>1392</v>
      </c>
    </row>
    <row r="1123" spans="1:15" s="131" customFormat="1" x14ac:dyDescent="0.25">
      <c r="A1123" s="132"/>
      <c r="B1123" s="132" t="s">
        <v>151</v>
      </c>
      <c r="C1123" s="133">
        <v>756</v>
      </c>
      <c r="D1123" s="132" t="s">
        <v>1700</v>
      </c>
      <c r="E1123" s="132">
        <v>1.1254</v>
      </c>
      <c r="F1123" s="132">
        <v>2.08</v>
      </c>
      <c r="G1123" s="132">
        <v>1.75</v>
      </c>
      <c r="H1123" s="171">
        <f t="shared" si="68"/>
        <v>2.34083</v>
      </c>
      <c r="I1123" s="174">
        <f t="shared" si="69"/>
        <v>1.9694499999999999</v>
      </c>
      <c r="J1123" s="173">
        <f t="shared" si="70"/>
        <v>14566.99</v>
      </c>
      <c r="K1123" s="175">
        <f t="shared" si="71"/>
        <v>12255.89</v>
      </c>
      <c r="L1123" s="134">
        <v>10.61</v>
      </c>
      <c r="M1123" s="132" t="s">
        <v>1387</v>
      </c>
      <c r="N1123" s="132" t="s">
        <v>1379</v>
      </c>
      <c r="O1123" s="132" t="s">
        <v>1392</v>
      </c>
    </row>
    <row r="1124" spans="1:15" s="131" customFormat="1" x14ac:dyDescent="0.25">
      <c r="A1124" s="132"/>
      <c r="B1124" s="132" t="s">
        <v>150</v>
      </c>
      <c r="C1124" s="133">
        <v>757</v>
      </c>
      <c r="D1124" s="132" t="s">
        <v>1701</v>
      </c>
      <c r="E1124" s="132">
        <v>0.57509999999999994</v>
      </c>
      <c r="F1124" s="132">
        <v>2.08</v>
      </c>
      <c r="G1124" s="132">
        <v>1.75</v>
      </c>
      <c r="H1124" s="171">
        <f t="shared" si="68"/>
        <v>1.19621</v>
      </c>
      <c r="I1124" s="174">
        <f t="shared" si="69"/>
        <v>1.0064299999999999</v>
      </c>
      <c r="J1124" s="173">
        <f t="shared" si="70"/>
        <v>7444.01</v>
      </c>
      <c r="K1124" s="175">
        <f t="shared" si="71"/>
        <v>6263.01</v>
      </c>
      <c r="L1124" s="134">
        <v>7.97</v>
      </c>
      <c r="M1124" s="132" t="s">
        <v>1387</v>
      </c>
      <c r="N1124" s="132" t="s">
        <v>1379</v>
      </c>
      <c r="O1124" s="132" t="s">
        <v>1392</v>
      </c>
    </row>
    <row r="1125" spans="1:15" s="131" customFormat="1" x14ac:dyDescent="0.25">
      <c r="A1125" s="132"/>
      <c r="B1125" s="132" t="s">
        <v>149</v>
      </c>
      <c r="C1125" s="133">
        <v>757</v>
      </c>
      <c r="D1125" s="132" t="s">
        <v>1701</v>
      </c>
      <c r="E1125" s="132">
        <v>0.65390000000000004</v>
      </c>
      <c r="F1125" s="132">
        <v>2.08</v>
      </c>
      <c r="G1125" s="132">
        <v>1.75</v>
      </c>
      <c r="H1125" s="171">
        <f t="shared" si="68"/>
        <v>1.3601099999999999</v>
      </c>
      <c r="I1125" s="174">
        <f t="shared" si="69"/>
        <v>1.1443300000000001</v>
      </c>
      <c r="J1125" s="173">
        <f t="shared" si="70"/>
        <v>8463.9599999999991</v>
      </c>
      <c r="K1125" s="175">
        <f t="shared" si="71"/>
        <v>7121.17</v>
      </c>
      <c r="L1125" s="134">
        <v>8.64</v>
      </c>
      <c r="M1125" s="132" t="s">
        <v>1387</v>
      </c>
      <c r="N1125" s="132" t="s">
        <v>1379</v>
      </c>
      <c r="O1125" s="132" t="s">
        <v>1392</v>
      </c>
    </row>
    <row r="1126" spans="1:15" s="131" customFormat="1" x14ac:dyDescent="0.25">
      <c r="A1126" s="132"/>
      <c r="B1126" s="132" t="s">
        <v>148</v>
      </c>
      <c r="C1126" s="133">
        <v>757</v>
      </c>
      <c r="D1126" s="132" t="s">
        <v>1701</v>
      </c>
      <c r="E1126" s="132">
        <v>0.7923</v>
      </c>
      <c r="F1126" s="132">
        <v>2.08</v>
      </c>
      <c r="G1126" s="132">
        <v>1.75</v>
      </c>
      <c r="H1126" s="171">
        <f t="shared" si="68"/>
        <v>1.64798</v>
      </c>
      <c r="I1126" s="174">
        <f t="shared" si="69"/>
        <v>1.38653</v>
      </c>
      <c r="J1126" s="173">
        <f t="shared" si="70"/>
        <v>10255.379999999999</v>
      </c>
      <c r="K1126" s="175">
        <f t="shared" si="71"/>
        <v>8628.3799999999992</v>
      </c>
      <c r="L1126" s="134">
        <v>9.59</v>
      </c>
      <c r="M1126" s="132" t="s">
        <v>1387</v>
      </c>
      <c r="N1126" s="132" t="s">
        <v>1379</v>
      </c>
      <c r="O1126" s="132" t="s">
        <v>1392</v>
      </c>
    </row>
    <row r="1127" spans="1:15" s="131" customFormat="1" x14ac:dyDescent="0.25">
      <c r="A1127" s="132"/>
      <c r="B1127" s="132" t="s">
        <v>147</v>
      </c>
      <c r="C1127" s="133">
        <v>757</v>
      </c>
      <c r="D1127" s="132" t="s">
        <v>1701</v>
      </c>
      <c r="E1127" s="132">
        <v>1.3882000000000001</v>
      </c>
      <c r="F1127" s="132">
        <v>2.08</v>
      </c>
      <c r="G1127" s="132">
        <v>1.75</v>
      </c>
      <c r="H1127" s="171">
        <f t="shared" si="68"/>
        <v>2.8874599999999999</v>
      </c>
      <c r="I1127" s="174">
        <f t="shared" si="69"/>
        <v>2.4293499999999999</v>
      </c>
      <c r="J1127" s="173">
        <f t="shared" si="70"/>
        <v>17968.66</v>
      </c>
      <c r="K1127" s="175">
        <f t="shared" si="71"/>
        <v>15117.85</v>
      </c>
      <c r="L1127" s="134">
        <v>14.04</v>
      </c>
      <c r="M1127" s="132" t="s">
        <v>1387</v>
      </c>
      <c r="N1127" s="132" t="s">
        <v>1379</v>
      </c>
      <c r="O1127" s="132" t="s">
        <v>1392</v>
      </c>
    </row>
    <row r="1128" spans="1:15" s="131" customFormat="1" x14ac:dyDescent="0.25">
      <c r="A1128" s="132"/>
      <c r="B1128" s="132" t="s">
        <v>146</v>
      </c>
      <c r="C1128" s="133">
        <v>758</v>
      </c>
      <c r="D1128" s="132" t="s">
        <v>1702</v>
      </c>
      <c r="E1128" s="132">
        <v>0.5131</v>
      </c>
      <c r="F1128" s="132">
        <v>2.08</v>
      </c>
      <c r="G1128" s="132">
        <v>1.75</v>
      </c>
      <c r="H1128" s="171">
        <f t="shared" si="68"/>
        <v>1.06725</v>
      </c>
      <c r="I1128" s="174">
        <f t="shared" si="69"/>
        <v>0.89793000000000001</v>
      </c>
      <c r="J1128" s="173">
        <f t="shared" si="70"/>
        <v>6641.5</v>
      </c>
      <c r="K1128" s="175">
        <f t="shared" si="71"/>
        <v>5587.82</v>
      </c>
      <c r="L1128" s="134">
        <v>8.3800000000000008</v>
      </c>
      <c r="M1128" s="132" t="s">
        <v>1387</v>
      </c>
      <c r="N1128" s="132" t="s">
        <v>1379</v>
      </c>
      <c r="O1128" s="132" t="s">
        <v>1392</v>
      </c>
    </row>
    <row r="1129" spans="1:15" s="131" customFormat="1" x14ac:dyDescent="0.25">
      <c r="A1129" s="132"/>
      <c r="B1129" s="132" t="s">
        <v>145</v>
      </c>
      <c r="C1129" s="133">
        <v>758</v>
      </c>
      <c r="D1129" s="132" t="s">
        <v>1702</v>
      </c>
      <c r="E1129" s="132">
        <v>0.59950000000000003</v>
      </c>
      <c r="F1129" s="132">
        <v>2.08</v>
      </c>
      <c r="G1129" s="132">
        <v>1.75</v>
      </c>
      <c r="H1129" s="171">
        <f t="shared" si="68"/>
        <v>1.2469600000000001</v>
      </c>
      <c r="I1129" s="174">
        <f t="shared" si="69"/>
        <v>1.0491299999999999</v>
      </c>
      <c r="J1129" s="173">
        <f t="shared" si="70"/>
        <v>7759.83</v>
      </c>
      <c r="K1129" s="175">
        <f t="shared" si="71"/>
        <v>6528.74</v>
      </c>
      <c r="L1129" s="134">
        <v>10.92</v>
      </c>
      <c r="M1129" s="132" t="s">
        <v>1387</v>
      </c>
      <c r="N1129" s="132" t="s">
        <v>1379</v>
      </c>
      <c r="O1129" s="132" t="s">
        <v>1392</v>
      </c>
    </row>
    <row r="1130" spans="1:15" s="131" customFormat="1" x14ac:dyDescent="0.25">
      <c r="A1130" s="132"/>
      <c r="B1130" s="132" t="s">
        <v>144</v>
      </c>
      <c r="C1130" s="133">
        <v>758</v>
      </c>
      <c r="D1130" s="132" t="s">
        <v>1702</v>
      </c>
      <c r="E1130" s="132">
        <v>0.75660000000000005</v>
      </c>
      <c r="F1130" s="132">
        <v>2.08</v>
      </c>
      <c r="G1130" s="132">
        <v>1.75</v>
      </c>
      <c r="H1130" s="171">
        <f t="shared" si="68"/>
        <v>1.5737300000000001</v>
      </c>
      <c r="I1130" s="174">
        <f t="shared" si="69"/>
        <v>1.3240499999999999</v>
      </c>
      <c r="J1130" s="173">
        <f t="shared" si="70"/>
        <v>9793.32</v>
      </c>
      <c r="K1130" s="175">
        <f t="shared" si="71"/>
        <v>8239.56</v>
      </c>
      <c r="L1130" s="134">
        <v>15.04</v>
      </c>
      <c r="M1130" s="132" t="s">
        <v>1387</v>
      </c>
      <c r="N1130" s="132" t="s">
        <v>1379</v>
      </c>
      <c r="O1130" s="132" t="s">
        <v>1392</v>
      </c>
    </row>
    <row r="1131" spans="1:15" s="131" customFormat="1" x14ac:dyDescent="0.25">
      <c r="A1131" s="132"/>
      <c r="B1131" s="132" t="s">
        <v>143</v>
      </c>
      <c r="C1131" s="133">
        <v>758</v>
      </c>
      <c r="D1131" s="132" t="s">
        <v>1702</v>
      </c>
      <c r="E1131" s="132">
        <v>1.1920999999999999</v>
      </c>
      <c r="F1131" s="132">
        <v>2.08</v>
      </c>
      <c r="G1131" s="132">
        <v>1.75</v>
      </c>
      <c r="H1131" s="171">
        <f t="shared" si="68"/>
        <v>2.4795699999999998</v>
      </c>
      <c r="I1131" s="174">
        <f t="shared" si="69"/>
        <v>2.0861800000000001</v>
      </c>
      <c r="J1131" s="173">
        <f t="shared" si="70"/>
        <v>15430.36</v>
      </c>
      <c r="K1131" s="175">
        <f t="shared" si="71"/>
        <v>12982.3</v>
      </c>
      <c r="L1131" s="134">
        <v>16.57</v>
      </c>
      <c r="M1131" s="132" t="s">
        <v>1387</v>
      </c>
      <c r="N1131" s="132" t="s">
        <v>1379</v>
      </c>
      <c r="O1131" s="132" t="s">
        <v>1392</v>
      </c>
    </row>
    <row r="1132" spans="1:15" s="131" customFormat="1" x14ac:dyDescent="0.25">
      <c r="A1132" s="132"/>
      <c r="B1132" s="132" t="s">
        <v>142</v>
      </c>
      <c r="C1132" s="133">
        <v>759</v>
      </c>
      <c r="D1132" s="132" t="s">
        <v>1703</v>
      </c>
      <c r="E1132" s="132">
        <v>1.359</v>
      </c>
      <c r="F1132" s="132">
        <v>2.08</v>
      </c>
      <c r="G1132" s="132">
        <v>1.75</v>
      </c>
      <c r="H1132" s="171">
        <f t="shared" si="68"/>
        <v>2.8267199999999999</v>
      </c>
      <c r="I1132" s="174">
        <f t="shared" si="69"/>
        <v>2.37825</v>
      </c>
      <c r="J1132" s="173">
        <f t="shared" si="70"/>
        <v>17590.68</v>
      </c>
      <c r="K1132" s="175">
        <f t="shared" si="71"/>
        <v>14799.85</v>
      </c>
      <c r="L1132" s="134">
        <v>17.350000000000001</v>
      </c>
      <c r="M1132" s="132" t="s">
        <v>1387</v>
      </c>
      <c r="N1132" s="132" t="s">
        <v>1379</v>
      </c>
      <c r="O1132" s="132" t="s">
        <v>1392</v>
      </c>
    </row>
    <row r="1133" spans="1:15" s="131" customFormat="1" x14ac:dyDescent="0.25">
      <c r="A1133" s="132"/>
      <c r="B1133" s="132" t="s">
        <v>141</v>
      </c>
      <c r="C1133" s="133">
        <v>759</v>
      </c>
      <c r="D1133" s="132" t="s">
        <v>1703</v>
      </c>
      <c r="E1133" s="132">
        <v>1.5379</v>
      </c>
      <c r="F1133" s="132">
        <v>2.08</v>
      </c>
      <c r="G1133" s="132">
        <v>1.75</v>
      </c>
      <c r="H1133" s="171">
        <f t="shared" si="68"/>
        <v>3.1988300000000001</v>
      </c>
      <c r="I1133" s="174">
        <f t="shared" si="69"/>
        <v>2.6913299999999998</v>
      </c>
      <c r="J1133" s="173">
        <f t="shared" si="70"/>
        <v>19906.32</v>
      </c>
      <c r="K1133" s="175">
        <f t="shared" si="71"/>
        <v>16748.150000000001</v>
      </c>
      <c r="L1133" s="134">
        <v>14.69</v>
      </c>
      <c r="M1133" s="132" t="s">
        <v>1387</v>
      </c>
      <c r="N1133" s="132" t="s">
        <v>1379</v>
      </c>
      <c r="O1133" s="132" t="s">
        <v>1392</v>
      </c>
    </row>
    <row r="1134" spans="1:15" s="131" customFormat="1" x14ac:dyDescent="0.25">
      <c r="A1134" s="132"/>
      <c r="B1134" s="132" t="s">
        <v>140</v>
      </c>
      <c r="C1134" s="133">
        <v>759</v>
      </c>
      <c r="D1134" s="132" t="s">
        <v>1703</v>
      </c>
      <c r="E1134" s="132">
        <v>1.6454</v>
      </c>
      <c r="F1134" s="132">
        <v>2.08</v>
      </c>
      <c r="G1134" s="132">
        <v>1.75</v>
      </c>
      <c r="H1134" s="171">
        <f t="shared" si="68"/>
        <v>3.4224299999999999</v>
      </c>
      <c r="I1134" s="174">
        <f t="shared" si="69"/>
        <v>2.8794499999999998</v>
      </c>
      <c r="J1134" s="173">
        <f t="shared" si="70"/>
        <v>21297.78</v>
      </c>
      <c r="K1134" s="175">
        <f t="shared" si="71"/>
        <v>17918.82</v>
      </c>
      <c r="L1134" s="134">
        <v>14.9</v>
      </c>
      <c r="M1134" s="132" t="s">
        <v>1387</v>
      </c>
      <c r="N1134" s="132" t="s">
        <v>1379</v>
      </c>
      <c r="O1134" s="132" t="s">
        <v>1392</v>
      </c>
    </row>
    <row r="1135" spans="1:15" s="131" customFormat="1" x14ac:dyDescent="0.25">
      <c r="A1135" s="132"/>
      <c r="B1135" s="132" t="s">
        <v>139</v>
      </c>
      <c r="C1135" s="133">
        <v>759</v>
      </c>
      <c r="D1135" s="132" t="s">
        <v>1703</v>
      </c>
      <c r="E1135" s="132">
        <v>2.6505999999999998</v>
      </c>
      <c r="F1135" s="132">
        <v>2.08</v>
      </c>
      <c r="G1135" s="132">
        <v>1.75</v>
      </c>
      <c r="H1135" s="171">
        <f t="shared" si="68"/>
        <v>5.5132500000000002</v>
      </c>
      <c r="I1135" s="174">
        <f t="shared" si="69"/>
        <v>4.6385500000000004</v>
      </c>
      <c r="J1135" s="173">
        <f t="shared" si="70"/>
        <v>34308.949999999997</v>
      </c>
      <c r="K1135" s="175">
        <f t="shared" si="71"/>
        <v>28865.7</v>
      </c>
      <c r="L1135" s="134">
        <v>21.59</v>
      </c>
      <c r="M1135" s="132" t="s">
        <v>1387</v>
      </c>
      <c r="N1135" s="132" t="s">
        <v>1379</v>
      </c>
      <c r="O1135" s="132" t="s">
        <v>1392</v>
      </c>
    </row>
    <row r="1136" spans="1:15" s="131" customFormat="1" x14ac:dyDescent="0.25">
      <c r="A1136" s="132"/>
      <c r="B1136" s="132" t="s">
        <v>138</v>
      </c>
      <c r="C1136" s="133">
        <v>760</v>
      </c>
      <c r="D1136" s="132" t="s">
        <v>1704</v>
      </c>
      <c r="E1136" s="132">
        <v>0.45250000000000001</v>
      </c>
      <c r="F1136" s="132">
        <v>2.08</v>
      </c>
      <c r="G1136" s="132">
        <v>1.75</v>
      </c>
      <c r="H1136" s="171">
        <f t="shared" si="68"/>
        <v>0.94120000000000004</v>
      </c>
      <c r="I1136" s="174">
        <f t="shared" si="69"/>
        <v>0.79188000000000003</v>
      </c>
      <c r="J1136" s="173">
        <f t="shared" si="70"/>
        <v>5857.09</v>
      </c>
      <c r="K1136" s="175">
        <f t="shared" si="71"/>
        <v>4927.87</v>
      </c>
      <c r="L1136" s="134">
        <v>6.32</v>
      </c>
      <c r="M1136" s="132" t="s">
        <v>1387</v>
      </c>
      <c r="N1136" s="132" t="s">
        <v>1379</v>
      </c>
      <c r="O1136" s="132" t="s">
        <v>1392</v>
      </c>
    </row>
    <row r="1137" spans="1:15" s="131" customFormat="1" x14ac:dyDescent="0.25">
      <c r="A1137" s="132"/>
      <c r="B1137" s="132" t="s">
        <v>137</v>
      </c>
      <c r="C1137" s="133">
        <v>760</v>
      </c>
      <c r="D1137" s="132" t="s">
        <v>1704</v>
      </c>
      <c r="E1137" s="132">
        <v>0.60160000000000002</v>
      </c>
      <c r="F1137" s="132">
        <v>2.08</v>
      </c>
      <c r="G1137" s="132">
        <v>1.75</v>
      </c>
      <c r="H1137" s="171">
        <f t="shared" si="68"/>
        <v>1.2513300000000001</v>
      </c>
      <c r="I1137" s="174">
        <f t="shared" si="69"/>
        <v>1.0528</v>
      </c>
      <c r="J1137" s="173">
        <f t="shared" si="70"/>
        <v>7787.03</v>
      </c>
      <c r="K1137" s="175">
        <f t="shared" si="71"/>
        <v>6551.57</v>
      </c>
      <c r="L1137" s="134">
        <v>7.26</v>
      </c>
      <c r="M1137" s="132" t="s">
        <v>1387</v>
      </c>
      <c r="N1137" s="132" t="s">
        <v>1379</v>
      </c>
      <c r="O1137" s="132" t="s">
        <v>1392</v>
      </c>
    </row>
    <row r="1138" spans="1:15" s="131" customFormat="1" x14ac:dyDescent="0.25">
      <c r="A1138" s="132"/>
      <c r="B1138" s="132" t="s">
        <v>136</v>
      </c>
      <c r="C1138" s="133">
        <v>760</v>
      </c>
      <c r="D1138" s="132" t="s">
        <v>1704</v>
      </c>
      <c r="E1138" s="132">
        <v>0.81659999999999999</v>
      </c>
      <c r="F1138" s="132">
        <v>2.08</v>
      </c>
      <c r="G1138" s="132">
        <v>1.75</v>
      </c>
      <c r="H1138" s="171">
        <f t="shared" si="68"/>
        <v>1.6985300000000001</v>
      </c>
      <c r="I1138" s="174">
        <f t="shared" si="69"/>
        <v>1.4290499999999999</v>
      </c>
      <c r="J1138" s="173">
        <f t="shared" si="70"/>
        <v>10569.95</v>
      </c>
      <c r="K1138" s="175">
        <f t="shared" si="71"/>
        <v>8892.98</v>
      </c>
      <c r="L1138" s="134">
        <v>9.11</v>
      </c>
      <c r="M1138" s="132" t="s">
        <v>1387</v>
      </c>
      <c r="N1138" s="132" t="s">
        <v>1379</v>
      </c>
      <c r="O1138" s="132" t="s">
        <v>1392</v>
      </c>
    </row>
    <row r="1139" spans="1:15" s="131" customFormat="1" x14ac:dyDescent="0.25">
      <c r="A1139" s="132"/>
      <c r="B1139" s="132" t="s">
        <v>135</v>
      </c>
      <c r="C1139" s="133">
        <v>760</v>
      </c>
      <c r="D1139" s="132" t="s">
        <v>1704</v>
      </c>
      <c r="E1139" s="132">
        <v>1.5878000000000001</v>
      </c>
      <c r="F1139" s="132">
        <v>2.08</v>
      </c>
      <c r="G1139" s="132">
        <v>1.75</v>
      </c>
      <c r="H1139" s="171">
        <f t="shared" si="68"/>
        <v>3.3026200000000001</v>
      </c>
      <c r="I1139" s="174">
        <f t="shared" si="69"/>
        <v>2.7786499999999998</v>
      </c>
      <c r="J1139" s="173">
        <f t="shared" si="70"/>
        <v>20552.2</v>
      </c>
      <c r="K1139" s="175">
        <f t="shared" si="71"/>
        <v>17291.54</v>
      </c>
      <c r="L1139" s="134">
        <v>13.95</v>
      </c>
      <c r="M1139" s="132" t="s">
        <v>1387</v>
      </c>
      <c r="N1139" s="132" t="s">
        <v>1379</v>
      </c>
      <c r="O1139" s="132" t="s">
        <v>1392</v>
      </c>
    </row>
    <row r="1140" spans="1:15" s="131" customFormat="1" ht="27" x14ac:dyDescent="0.25">
      <c r="A1140" s="132"/>
      <c r="B1140" s="132" t="s">
        <v>134</v>
      </c>
      <c r="C1140" s="133">
        <v>770</v>
      </c>
      <c r="D1140" s="132" t="s">
        <v>1705</v>
      </c>
      <c r="E1140" s="132">
        <v>0.22040000000000001</v>
      </c>
      <c r="F1140" s="132">
        <v>2.08</v>
      </c>
      <c r="G1140" s="132">
        <v>1.75</v>
      </c>
      <c r="H1140" s="171">
        <f t="shared" si="68"/>
        <v>0.45843</v>
      </c>
      <c r="I1140" s="174">
        <f t="shared" si="69"/>
        <v>0.38569999999999999</v>
      </c>
      <c r="J1140" s="173">
        <f t="shared" si="70"/>
        <v>2852.81</v>
      </c>
      <c r="K1140" s="175">
        <f t="shared" si="71"/>
        <v>2400.21</v>
      </c>
      <c r="L1140" s="134">
        <v>2.4</v>
      </c>
      <c r="M1140" s="132" t="s">
        <v>1387</v>
      </c>
      <c r="N1140" s="132" t="s">
        <v>1379</v>
      </c>
      <c r="O1140" s="132" t="s">
        <v>1392</v>
      </c>
    </row>
    <row r="1141" spans="1:15" s="131" customFormat="1" ht="27" x14ac:dyDescent="0.25">
      <c r="A1141" s="132"/>
      <c r="B1141" s="132" t="s">
        <v>133</v>
      </c>
      <c r="C1141" s="133">
        <v>770</v>
      </c>
      <c r="D1141" s="132" t="s">
        <v>1705</v>
      </c>
      <c r="E1141" s="132">
        <v>0.2591</v>
      </c>
      <c r="F1141" s="132">
        <v>2.08</v>
      </c>
      <c r="G1141" s="132">
        <v>1.75</v>
      </c>
      <c r="H1141" s="171">
        <f t="shared" si="68"/>
        <v>0.53893000000000002</v>
      </c>
      <c r="I1141" s="174">
        <f t="shared" si="69"/>
        <v>0.45343</v>
      </c>
      <c r="J1141" s="173">
        <f t="shared" si="70"/>
        <v>3353.76</v>
      </c>
      <c r="K1141" s="175">
        <f t="shared" si="71"/>
        <v>2821.69</v>
      </c>
      <c r="L1141" s="134">
        <v>2.4700000000000002</v>
      </c>
      <c r="M1141" s="132" t="s">
        <v>1387</v>
      </c>
      <c r="N1141" s="132" t="s">
        <v>1379</v>
      </c>
      <c r="O1141" s="132" t="s">
        <v>1392</v>
      </c>
    </row>
    <row r="1142" spans="1:15" s="131" customFormat="1" ht="27" x14ac:dyDescent="0.25">
      <c r="A1142" s="132"/>
      <c r="B1142" s="132" t="s">
        <v>132</v>
      </c>
      <c r="C1142" s="133">
        <v>770</v>
      </c>
      <c r="D1142" s="132" t="s">
        <v>1705</v>
      </c>
      <c r="E1142" s="132">
        <v>0.52629999999999999</v>
      </c>
      <c r="F1142" s="132">
        <v>2.08</v>
      </c>
      <c r="G1142" s="132">
        <v>1.75</v>
      </c>
      <c r="H1142" s="171">
        <f t="shared" si="68"/>
        <v>1.0947</v>
      </c>
      <c r="I1142" s="174">
        <f t="shared" si="69"/>
        <v>0.92103000000000002</v>
      </c>
      <c r="J1142" s="173">
        <f t="shared" si="70"/>
        <v>6812.32</v>
      </c>
      <c r="K1142" s="175">
        <f t="shared" si="71"/>
        <v>5731.57</v>
      </c>
      <c r="L1142" s="134">
        <v>3.33</v>
      </c>
      <c r="M1142" s="132" t="s">
        <v>1387</v>
      </c>
      <c r="N1142" s="132" t="s">
        <v>1379</v>
      </c>
      <c r="O1142" s="132" t="s">
        <v>1392</v>
      </c>
    </row>
    <row r="1143" spans="1:15" s="131" customFormat="1" ht="27" x14ac:dyDescent="0.25">
      <c r="A1143" s="132"/>
      <c r="B1143" s="132" t="s">
        <v>131</v>
      </c>
      <c r="C1143" s="133">
        <v>770</v>
      </c>
      <c r="D1143" s="132" t="s">
        <v>1705</v>
      </c>
      <c r="E1143" s="132">
        <v>1.7171000000000001</v>
      </c>
      <c r="F1143" s="132">
        <v>2.08</v>
      </c>
      <c r="G1143" s="132">
        <v>1.75</v>
      </c>
      <c r="H1143" s="171">
        <f t="shared" si="68"/>
        <v>3.5715699999999999</v>
      </c>
      <c r="I1143" s="174">
        <f t="shared" si="69"/>
        <v>3.0049299999999999</v>
      </c>
      <c r="J1143" s="173">
        <f t="shared" si="70"/>
        <v>22225.88</v>
      </c>
      <c r="K1143" s="175">
        <f t="shared" si="71"/>
        <v>18699.68</v>
      </c>
      <c r="L1143" s="134">
        <v>6.81</v>
      </c>
      <c r="M1143" s="132" t="s">
        <v>1387</v>
      </c>
      <c r="N1143" s="132" t="s">
        <v>1379</v>
      </c>
      <c r="O1143" s="132" t="s">
        <v>1392</v>
      </c>
    </row>
    <row r="1144" spans="1:15" s="131" customFormat="1" ht="27" x14ac:dyDescent="0.25">
      <c r="A1144" s="132"/>
      <c r="B1144" s="132" t="s">
        <v>130</v>
      </c>
      <c r="C1144" s="133">
        <v>772</v>
      </c>
      <c r="D1144" s="132" t="s">
        <v>1706</v>
      </c>
      <c r="E1144" s="132">
        <v>0.53469999999999995</v>
      </c>
      <c r="F1144" s="132">
        <v>2.08</v>
      </c>
      <c r="G1144" s="132">
        <v>1.75</v>
      </c>
      <c r="H1144" s="171">
        <f t="shared" si="68"/>
        <v>1.1121799999999999</v>
      </c>
      <c r="I1144" s="174">
        <f t="shared" si="69"/>
        <v>0.93572999999999995</v>
      </c>
      <c r="J1144" s="173">
        <f t="shared" si="70"/>
        <v>6921.1</v>
      </c>
      <c r="K1144" s="175">
        <f t="shared" si="71"/>
        <v>5823.05</v>
      </c>
      <c r="L1144" s="134">
        <v>11.73</v>
      </c>
      <c r="M1144" s="132" t="s">
        <v>1387</v>
      </c>
      <c r="N1144" s="132" t="s">
        <v>1379</v>
      </c>
      <c r="O1144" s="132" t="s">
        <v>1392</v>
      </c>
    </row>
    <row r="1145" spans="1:15" s="131" customFormat="1" ht="27" x14ac:dyDescent="0.25">
      <c r="A1145" s="132"/>
      <c r="B1145" s="132" t="s">
        <v>129</v>
      </c>
      <c r="C1145" s="133">
        <v>772</v>
      </c>
      <c r="D1145" s="132" t="s">
        <v>1706</v>
      </c>
      <c r="E1145" s="132">
        <v>0.58120000000000005</v>
      </c>
      <c r="F1145" s="132">
        <v>2.08</v>
      </c>
      <c r="G1145" s="132">
        <v>1.75</v>
      </c>
      <c r="H1145" s="171">
        <f t="shared" si="68"/>
        <v>1.2089000000000001</v>
      </c>
      <c r="I1145" s="174">
        <f t="shared" si="69"/>
        <v>1.0170999999999999</v>
      </c>
      <c r="J1145" s="173">
        <f t="shared" si="70"/>
        <v>7522.98</v>
      </c>
      <c r="K1145" s="175">
        <f t="shared" si="71"/>
        <v>6329.41</v>
      </c>
      <c r="L1145" s="134">
        <v>11.52</v>
      </c>
      <c r="M1145" s="132" t="s">
        <v>1387</v>
      </c>
      <c r="N1145" s="132" t="s">
        <v>1379</v>
      </c>
      <c r="O1145" s="132" t="s">
        <v>1392</v>
      </c>
    </row>
    <row r="1146" spans="1:15" s="131" customFormat="1" ht="27" x14ac:dyDescent="0.25">
      <c r="A1146" s="132"/>
      <c r="B1146" s="132" t="s">
        <v>128</v>
      </c>
      <c r="C1146" s="133">
        <v>772</v>
      </c>
      <c r="D1146" s="132" t="s">
        <v>1706</v>
      </c>
      <c r="E1146" s="132">
        <v>0.65649999999999997</v>
      </c>
      <c r="F1146" s="132">
        <v>2.08</v>
      </c>
      <c r="G1146" s="132">
        <v>1.75</v>
      </c>
      <c r="H1146" s="171">
        <f t="shared" si="68"/>
        <v>1.3655200000000001</v>
      </c>
      <c r="I1146" s="174">
        <f t="shared" si="69"/>
        <v>1.1488799999999999</v>
      </c>
      <c r="J1146" s="173">
        <f t="shared" si="70"/>
        <v>8497.6299999999992</v>
      </c>
      <c r="K1146" s="175">
        <f t="shared" si="71"/>
        <v>7149.48</v>
      </c>
      <c r="L1146" s="134">
        <v>10.34</v>
      </c>
      <c r="M1146" s="132" t="s">
        <v>1387</v>
      </c>
      <c r="N1146" s="132" t="s">
        <v>1379</v>
      </c>
      <c r="O1146" s="132" t="s">
        <v>1392</v>
      </c>
    </row>
    <row r="1147" spans="1:15" s="131" customFormat="1" ht="27" x14ac:dyDescent="0.25">
      <c r="A1147" s="132"/>
      <c r="B1147" s="132" t="s">
        <v>127</v>
      </c>
      <c r="C1147" s="133">
        <v>772</v>
      </c>
      <c r="D1147" s="132" t="s">
        <v>1706</v>
      </c>
      <c r="E1147" s="132">
        <v>1.1651</v>
      </c>
      <c r="F1147" s="132">
        <v>2.08</v>
      </c>
      <c r="G1147" s="132">
        <v>1.75</v>
      </c>
      <c r="H1147" s="171">
        <f t="shared" si="68"/>
        <v>2.4234100000000001</v>
      </c>
      <c r="I1147" s="174">
        <f t="shared" si="69"/>
        <v>2.0389300000000001</v>
      </c>
      <c r="J1147" s="173">
        <f t="shared" si="70"/>
        <v>15080.88</v>
      </c>
      <c r="K1147" s="175">
        <f t="shared" si="71"/>
        <v>12688.26</v>
      </c>
      <c r="L1147" s="134">
        <v>12.29</v>
      </c>
      <c r="M1147" s="132" t="s">
        <v>1387</v>
      </c>
      <c r="N1147" s="132" t="s">
        <v>1379</v>
      </c>
      <c r="O1147" s="132" t="s">
        <v>1392</v>
      </c>
    </row>
    <row r="1148" spans="1:15" s="131" customFormat="1" x14ac:dyDescent="0.25">
      <c r="A1148" s="132"/>
      <c r="B1148" s="132" t="s">
        <v>126</v>
      </c>
      <c r="C1148" s="133">
        <v>773</v>
      </c>
      <c r="D1148" s="132" t="s">
        <v>1707</v>
      </c>
      <c r="E1148" s="132">
        <v>0.28389999999999999</v>
      </c>
      <c r="F1148" s="132">
        <v>2.08</v>
      </c>
      <c r="G1148" s="132">
        <v>1.75</v>
      </c>
      <c r="H1148" s="171">
        <f t="shared" si="68"/>
        <v>0.59050999999999998</v>
      </c>
      <c r="I1148" s="174">
        <f t="shared" si="69"/>
        <v>0.49682999999999999</v>
      </c>
      <c r="J1148" s="173">
        <f t="shared" si="70"/>
        <v>3674.74</v>
      </c>
      <c r="K1148" s="175">
        <f t="shared" si="71"/>
        <v>3091.77</v>
      </c>
      <c r="L1148" s="134">
        <v>3.55</v>
      </c>
      <c r="M1148" s="132" t="s">
        <v>1387</v>
      </c>
      <c r="N1148" s="132" t="s">
        <v>1379</v>
      </c>
      <c r="O1148" s="132" t="s">
        <v>1392</v>
      </c>
    </row>
    <row r="1149" spans="1:15" s="131" customFormat="1" x14ac:dyDescent="0.25">
      <c r="A1149" s="132"/>
      <c r="B1149" s="132" t="s">
        <v>125</v>
      </c>
      <c r="C1149" s="133">
        <v>773</v>
      </c>
      <c r="D1149" s="132" t="s">
        <v>1707</v>
      </c>
      <c r="E1149" s="132">
        <v>0.3352</v>
      </c>
      <c r="F1149" s="132">
        <v>2.08</v>
      </c>
      <c r="G1149" s="132">
        <v>1.75</v>
      </c>
      <c r="H1149" s="171">
        <f t="shared" si="68"/>
        <v>0.69721999999999995</v>
      </c>
      <c r="I1149" s="174">
        <f t="shared" si="69"/>
        <v>0.58660000000000001</v>
      </c>
      <c r="J1149" s="173">
        <f t="shared" si="70"/>
        <v>4338.8</v>
      </c>
      <c r="K1149" s="175">
        <f t="shared" si="71"/>
        <v>3650.41</v>
      </c>
      <c r="L1149" s="134">
        <v>4.12</v>
      </c>
      <c r="M1149" s="132" t="s">
        <v>1387</v>
      </c>
      <c r="N1149" s="132" t="s">
        <v>1379</v>
      </c>
      <c r="O1149" s="132" t="s">
        <v>1392</v>
      </c>
    </row>
    <row r="1150" spans="1:15" s="131" customFormat="1" x14ac:dyDescent="0.25">
      <c r="A1150" s="132"/>
      <c r="B1150" s="132" t="s">
        <v>124</v>
      </c>
      <c r="C1150" s="133">
        <v>773</v>
      </c>
      <c r="D1150" s="132" t="s">
        <v>1707</v>
      </c>
      <c r="E1150" s="132">
        <v>0.5605</v>
      </c>
      <c r="F1150" s="132">
        <v>2.08</v>
      </c>
      <c r="G1150" s="132">
        <v>1.75</v>
      </c>
      <c r="H1150" s="171">
        <f t="shared" si="68"/>
        <v>1.16584</v>
      </c>
      <c r="I1150" s="174">
        <f t="shared" si="69"/>
        <v>0.98087999999999997</v>
      </c>
      <c r="J1150" s="173">
        <f t="shared" si="70"/>
        <v>7255.02</v>
      </c>
      <c r="K1150" s="175">
        <f t="shared" si="71"/>
        <v>6104.02</v>
      </c>
      <c r="L1150" s="134">
        <v>4.9000000000000004</v>
      </c>
      <c r="M1150" s="132" t="s">
        <v>1387</v>
      </c>
      <c r="N1150" s="132" t="s">
        <v>1379</v>
      </c>
      <c r="O1150" s="132" t="s">
        <v>1392</v>
      </c>
    </row>
    <row r="1151" spans="1:15" s="131" customFormat="1" x14ac:dyDescent="0.25">
      <c r="A1151" s="132"/>
      <c r="B1151" s="132" t="s">
        <v>123</v>
      </c>
      <c r="C1151" s="133">
        <v>773</v>
      </c>
      <c r="D1151" s="132" t="s">
        <v>1707</v>
      </c>
      <c r="E1151" s="132">
        <v>1.6062000000000001</v>
      </c>
      <c r="F1151" s="132">
        <v>2.08</v>
      </c>
      <c r="G1151" s="132">
        <v>1.75</v>
      </c>
      <c r="H1151" s="171">
        <f t="shared" si="68"/>
        <v>3.3409</v>
      </c>
      <c r="I1151" s="174">
        <f t="shared" si="69"/>
        <v>2.8108499999999998</v>
      </c>
      <c r="J1151" s="173">
        <f t="shared" si="70"/>
        <v>20790.419999999998</v>
      </c>
      <c r="K1151" s="175">
        <f t="shared" si="71"/>
        <v>17491.919999999998</v>
      </c>
      <c r="L1151" s="134">
        <v>9.06</v>
      </c>
      <c r="M1151" s="132" t="s">
        <v>1387</v>
      </c>
      <c r="N1151" s="132" t="s">
        <v>1379</v>
      </c>
      <c r="O1151" s="132" t="s">
        <v>1392</v>
      </c>
    </row>
    <row r="1152" spans="1:15" s="131" customFormat="1" x14ac:dyDescent="0.25">
      <c r="A1152" s="132"/>
      <c r="B1152" s="132" t="s">
        <v>122</v>
      </c>
      <c r="C1152" s="133">
        <v>774</v>
      </c>
      <c r="D1152" s="132" t="s">
        <v>1708</v>
      </c>
      <c r="E1152" s="132">
        <v>0.28820000000000001</v>
      </c>
      <c r="F1152" s="132">
        <v>2.08</v>
      </c>
      <c r="G1152" s="132">
        <v>1.75</v>
      </c>
      <c r="H1152" s="171">
        <f t="shared" si="68"/>
        <v>0.59945999999999999</v>
      </c>
      <c r="I1152" s="174">
        <f t="shared" si="69"/>
        <v>0.50434999999999997</v>
      </c>
      <c r="J1152" s="173">
        <f t="shared" si="70"/>
        <v>3730.44</v>
      </c>
      <c r="K1152" s="175">
        <f t="shared" si="71"/>
        <v>3138.57</v>
      </c>
      <c r="L1152" s="134">
        <v>5.66</v>
      </c>
      <c r="M1152" s="132" t="s">
        <v>1387</v>
      </c>
      <c r="N1152" s="132" t="s">
        <v>1379</v>
      </c>
      <c r="O1152" s="132" t="s">
        <v>1392</v>
      </c>
    </row>
    <row r="1153" spans="1:15" s="131" customFormat="1" x14ac:dyDescent="0.25">
      <c r="A1153" s="132"/>
      <c r="B1153" s="132" t="s">
        <v>121</v>
      </c>
      <c r="C1153" s="133">
        <v>774</v>
      </c>
      <c r="D1153" s="132" t="s">
        <v>1708</v>
      </c>
      <c r="E1153" s="132">
        <v>0.3548</v>
      </c>
      <c r="F1153" s="132">
        <v>2.08</v>
      </c>
      <c r="G1153" s="132">
        <v>1.75</v>
      </c>
      <c r="H1153" s="171">
        <f t="shared" si="68"/>
        <v>0.73797999999999997</v>
      </c>
      <c r="I1153" s="174">
        <f t="shared" si="69"/>
        <v>0.62090000000000001</v>
      </c>
      <c r="J1153" s="173">
        <f t="shared" si="70"/>
        <v>4592.45</v>
      </c>
      <c r="K1153" s="175">
        <f t="shared" si="71"/>
        <v>3863.86</v>
      </c>
      <c r="L1153" s="134">
        <v>4.01</v>
      </c>
      <c r="M1153" s="132" t="s">
        <v>1387</v>
      </c>
      <c r="N1153" s="132" t="s">
        <v>1379</v>
      </c>
      <c r="O1153" s="132" t="s">
        <v>1392</v>
      </c>
    </row>
    <row r="1154" spans="1:15" s="131" customFormat="1" x14ac:dyDescent="0.25">
      <c r="A1154" s="132"/>
      <c r="B1154" s="132" t="s">
        <v>120</v>
      </c>
      <c r="C1154" s="133">
        <v>774</v>
      </c>
      <c r="D1154" s="132" t="s">
        <v>1708</v>
      </c>
      <c r="E1154" s="132">
        <v>0.60260000000000002</v>
      </c>
      <c r="F1154" s="132">
        <v>2.08</v>
      </c>
      <c r="G1154" s="132">
        <v>1.75</v>
      </c>
      <c r="H1154" s="171">
        <f t="shared" si="68"/>
        <v>1.2534099999999999</v>
      </c>
      <c r="I1154" s="174">
        <f t="shared" si="69"/>
        <v>1.0545500000000001</v>
      </c>
      <c r="J1154" s="173">
        <f t="shared" si="70"/>
        <v>7799.97</v>
      </c>
      <c r="K1154" s="175">
        <f t="shared" si="71"/>
        <v>6562.46</v>
      </c>
      <c r="L1154" s="134">
        <v>4.3600000000000003</v>
      </c>
      <c r="M1154" s="132" t="s">
        <v>1387</v>
      </c>
      <c r="N1154" s="132" t="s">
        <v>1379</v>
      </c>
      <c r="O1154" s="132" t="s">
        <v>1392</v>
      </c>
    </row>
    <row r="1155" spans="1:15" s="131" customFormat="1" x14ac:dyDescent="0.25">
      <c r="A1155" s="132"/>
      <c r="B1155" s="132" t="s">
        <v>119</v>
      </c>
      <c r="C1155" s="133">
        <v>774</v>
      </c>
      <c r="D1155" s="132" t="s">
        <v>1708</v>
      </c>
      <c r="E1155" s="132">
        <v>1.6615</v>
      </c>
      <c r="F1155" s="132">
        <v>2.08</v>
      </c>
      <c r="G1155" s="132">
        <v>1.75</v>
      </c>
      <c r="H1155" s="171">
        <f t="shared" si="68"/>
        <v>3.4559199999999999</v>
      </c>
      <c r="I1155" s="174">
        <f t="shared" si="69"/>
        <v>2.9076300000000002</v>
      </c>
      <c r="J1155" s="173">
        <f t="shared" si="70"/>
        <v>21506.19</v>
      </c>
      <c r="K1155" s="175">
        <f t="shared" si="71"/>
        <v>18094.18</v>
      </c>
      <c r="L1155" s="134">
        <v>7.91</v>
      </c>
      <c r="M1155" s="132" t="s">
        <v>1387</v>
      </c>
      <c r="N1155" s="132" t="s">
        <v>1379</v>
      </c>
      <c r="O1155" s="132" t="s">
        <v>1392</v>
      </c>
    </row>
    <row r="1156" spans="1:15" s="131" customFormat="1" x14ac:dyDescent="0.25">
      <c r="A1156" s="132"/>
      <c r="B1156" s="132" t="s">
        <v>118</v>
      </c>
      <c r="C1156" s="133">
        <v>775</v>
      </c>
      <c r="D1156" s="132" t="s">
        <v>1709</v>
      </c>
      <c r="E1156" s="132">
        <v>0.3029</v>
      </c>
      <c r="F1156" s="132">
        <v>2.08</v>
      </c>
      <c r="G1156" s="132">
        <v>1.75</v>
      </c>
      <c r="H1156" s="171">
        <f t="shared" si="68"/>
        <v>0.63002999999999998</v>
      </c>
      <c r="I1156" s="174">
        <f t="shared" si="69"/>
        <v>0.53008</v>
      </c>
      <c r="J1156" s="173">
        <f t="shared" si="70"/>
        <v>3920.68</v>
      </c>
      <c r="K1156" s="175">
        <f t="shared" si="71"/>
        <v>3298.69</v>
      </c>
      <c r="L1156" s="134">
        <v>3.36</v>
      </c>
      <c r="M1156" s="132" t="s">
        <v>1387</v>
      </c>
      <c r="N1156" s="132" t="s">
        <v>1379</v>
      </c>
      <c r="O1156" s="132" t="s">
        <v>1392</v>
      </c>
    </row>
    <row r="1157" spans="1:15" s="131" customFormat="1" x14ac:dyDescent="0.25">
      <c r="A1157" s="132"/>
      <c r="B1157" s="132" t="s">
        <v>117</v>
      </c>
      <c r="C1157" s="133">
        <v>775</v>
      </c>
      <c r="D1157" s="132" t="s">
        <v>1709</v>
      </c>
      <c r="E1157" s="132">
        <v>0.44030000000000002</v>
      </c>
      <c r="F1157" s="132">
        <v>2.08</v>
      </c>
      <c r="G1157" s="132">
        <v>1.75</v>
      </c>
      <c r="H1157" s="171">
        <f t="shared" si="68"/>
        <v>0.91581999999999997</v>
      </c>
      <c r="I1157" s="174">
        <f t="shared" si="69"/>
        <v>0.77053000000000005</v>
      </c>
      <c r="J1157" s="173">
        <f t="shared" si="70"/>
        <v>5699.15</v>
      </c>
      <c r="K1157" s="175">
        <f t="shared" si="71"/>
        <v>4795.01</v>
      </c>
      <c r="L1157" s="134">
        <v>3.8</v>
      </c>
      <c r="M1157" s="132" t="s">
        <v>1387</v>
      </c>
      <c r="N1157" s="132" t="s">
        <v>1379</v>
      </c>
      <c r="O1157" s="132" t="s">
        <v>1392</v>
      </c>
    </row>
    <row r="1158" spans="1:15" s="131" customFormat="1" x14ac:dyDescent="0.25">
      <c r="A1158" s="132"/>
      <c r="B1158" s="132" t="s">
        <v>116</v>
      </c>
      <c r="C1158" s="133">
        <v>775</v>
      </c>
      <c r="D1158" s="132" t="s">
        <v>1709</v>
      </c>
      <c r="E1158" s="132">
        <v>0.8125</v>
      </c>
      <c r="F1158" s="132">
        <v>2.08</v>
      </c>
      <c r="G1158" s="132">
        <v>1.75</v>
      </c>
      <c r="H1158" s="171">
        <f t="shared" si="68"/>
        <v>1.69</v>
      </c>
      <c r="I1158" s="174">
        <f t="shared" si="69"/>
        <v>1.42188</v>
      </c>
      <c r="J1158" s="173">
        <f t="shared" si="70"/>
        <v>10516.87</v>
      </c>
      <c r="K1158" s="175">
        <f t="shared" si="71"/>
        <v>8848.36</v>
      </c>
      <c r="L1158" s="134">
        <v>5.53</v>
      </c>
      <c r="M1158" s="132" t="s">
        <v>1387</v>
      </c>
      <c r="N1158" s="132" t="s">
        <v>1379</v>
      </c>
      <c r="O1158" s="132" t="s">
        <v>1392</v>
      </c>
    </row>
    <row r="1159" spans="1:15" s="131" customFormat="1" x14ac:dyDescent="0.25">
      <c r="A1159" s="132"/>
      <c r="B1159" s="132" t="s">
        <v>115</v>
      </c>
      <c r="C1159" s="133">
        <v>775</v>
      </c>
      <c r="D1159" s="132" t="s">
        <v>1709</v>
      </c>
      <c r="E1159" s="132">
        <v>2.2803</v>
      </c>
      <c r="F1159" s="132">
        <v>2.08</v>
      </c>
      <c r="G1159" s="132">
        <v>1.75</v>
      </c>
      <c r="H1159" s="171">
        <f t="shared" si="68"/>
        <v>4.7430199999999996</v>
      </c>
      <c r="I1159" s="174">
        <f t="shared" si="69"/>
        <v>3.9905300000000001</v>
      </c>
      <c r="J1159" s="173">
        <f t="shared" si="70"/>
        <v>29515.81</v>
      </c>
      <c r="K1159" s="175">
        <f t="shared" si="71"/>
        <v>24833.07</v>
      </c>
      <c r="L1159" s="134">
        <v>11.8</v>
      </c>
      <c r="M1159" s="132" t="s">
        <v>1387</v>
      </c>
      <c r="N1159" s="132" t="s">
        <v>1379</v>
      </c>
      <c r="O1159" s="132" t="s">
        <v>1392</v>
      </c>
    </row>
    <row r="1160" spans="1:15" s="131" customFormat="1" x14ac:dyDescent="0.25">
      <c r="A1160" s="132"/>
      <c r="B1160" s="132" t="s">
        <v>114</v>
      </c>
      <c r="C1160" s="133">
        <v>776</v>
      </c>
      <c r="D1160" s="132" t="s">
        <v>1710</v>
      </c>
      <c r="E1160" s="132">
        <v>0.34870000000000001</v>
      </c>
      <c r="F1160" s="132">
        <v>2.08</v>
      </c>
      <c r="G1160" s="132">
        <v>1.75</v>
      </c>
      <c r="H1160" s="171">
        <f t="shared" si="68"/>
        <v>0.72529999999999994</v>
      </c>
      <c r="I1160" s="174">
        <f t="shared" si="69"/>
        <v>0.61023000000000005</v>
      </c>
      <c r="J1160" s="173">
        <f t="shared" si="70"/>
        <v>4513.54</v>
      </c>
      <c r="K1160" s="175">
        <f t="shared" si="71"/>
        <v>3797.46</v>
      </c>
      <c r="L1160" s="134">
        <v>4.9800000000000004</v>
      </c>
      <c r="M1160" s="132" t="s">
        <v>1387</v>
      </c>
      <c r="N1160" s="132" t="s">
        <v>1379</v>
      </c>
      <c r="O1160" s="132" t="s">
        <v>1392</v>
      </c>
    </row>
    <row r="1161" spans="1:15" s="131" customFormat="1" x14ac:dyDescent="0.25">
      <c r="A1161" s="132"/>
      <c r="B1161" s="132" t="s">
        <v>113</v>
      </c>
      <c r="C1161" s="133">
        <v>776</v>
      </c>
      <c r="D1161" s="132" t="s">
        <v>1710</v>
      </c>
      <c r="E1161" s="132">
        <v>0.45650000000000002</v>
      </c>
      <c r="F1161" s="132">
        <v>2.08</v>
      </c>
      <c r="G1161" s="132">
        <v>1.75</v>
      </c>
      <c r="H1161" s="171">
        <f t="shared" si="68"/>
        <v>0.94952000000000003</v>
      </c>
      <c r="I1161" s="174">
        <f t="shared" si="69"/>
        <v>0.79888000000000003</v>
      </c>
      <c r="J1161" s="173">
        <f t="shared" si="70"/>
        <v>5908.86</v>
      </c>
      <c r="K1161" s="175">
        <f t="shared" si="71"/>
        <v>4971.43</v>
      </c>
      <c r="L1161" s="134">
        <v>4.0999999999999996</v>
      </c>
      <c r="M1161" s="132" t="s">
        <v>1387</v>
      </c>
      <c r="N1161" s="132" t="s">
        <v>1379</v>
      </c>
      <c r="O1161" s="132" t="s">
        <v>1392</v>
      </c>
    </row>
    <row r="1162" spans="1:15" s="131" customFormat="1" x14ac:dyDescent="0.25">
      <c r="A1162" s="132"/>
      <c r="B1162" s="132" t="s">
        <v>112</v>
      </c>
      <c r="C1162" s="133">
        <v>776</v>
      </c>
      <c r="D1162" s="132" t="s">
        <v>1710</v>
      </c>
      <c r="E1162" s="132">
        <v>0.73</v>
      </c>
      <c r="F1162" s="132">
        <v>2.08</v>
      </c>
      <c r="G1162" s="132">
        <v>1.75</v>
      </c>
      <c r="H1162" s="171">
        <f t="shared" si="68"/>
        <v>1.5184</v>
      </c>
      <c r="I1162" s="174">
        <f t="shared" si="69"/>
        <v>1.2775000000000001</v>
      </c>
      <c r="J1162" s="173">
        <f t="shared" si="70"/>
        <v>9449</v>
      </c>
      <c r="K1162" s="175">
        <f t="shared" si="71"/>
        <v>7949.88</v>
      </c>
      <c r="L1162" s="134">
        <v>4.8099999999999996</v>
      </c>
      <c r="M1162" s="132" t="s">
        <v>1387</v>
      </c>
      <c r="N1162" s="132" t="s">
        <v>1379</v>
      </c>
      <c r="O1162" s="132" t="s">
        <v>1392</v>
      </c>
    </row>
    <row r="1163" spans="1:15" s="131" customFormat="1" x14ac:dyDescent="0.25">
      <c r="A1163" s="132"/>
      <c r="B1163" s="132" t="s">
        <v>111</v>
      </c>
      <c r="C1163" s="133">
        <v>776</v>
      </c>
      <c r="D1163" s="132" t="s">
        <v>1710</v>
      </c>
      <c r="E1163" s="132">
        <v>1.4083000000000001</v>
      </c>
      <c r="F1163" s="132">
        <v>2.08</v>
      </c>
      <c r="G1163" s="132">
        <v>1.75</v>
      </c>
      <c r="H1163" s="171">
        <f t="shared" si="68"/>
        <v>2.9292600000000002</v>
      </c>
      <c r="I1163" s="174">
        <f t="shared" si="69"/>
        <v>2.4645299999999999</v>
      </c>
      <c r="J1163" s="173">
        <f t="shared" si="70"/>
        <v>18228.78</v>
      </c>
      <c r="K1163" s="175">
        <f t="shared" si="71"/>
        <v>15336.77</v>
      </c>
      <c r="L1163" s="134">
        <v>8.64</v>
      </c>
      <c r="M1163" s="132" t="s">
        <v>1387</v>
      </c>
      <c r="N1163" s="132" t="s">
        <v>1379</v>
      </c>
      <c r="O1163" s="132" t="s">
        <v>1392</v>
      </c>
    </row>
    <row r="1164" spans="1:15" s="131" customFormat="1" ht="27" x14ac:dyDescent="0.25">
      <c r="A1164" s="132"/>
      <c r="B1164" s="132" t="s">
        <v>110</v>
      </c>
      <c r="C1164" s="133">
        <v>791</v>
      </c>
      <c r="D1164" s="132" t="s">
        <v>1711</v>
      </c>
      <c r="E1164" s="132">
        <v>0.84550000000000003</v>
      </c>
      <c r="F1164" s="134">
        <v>1</v>
      </c>
      <c r="G1164" s="134">
        <v>1</v>
      </c>
      <c r="H1164" s="171">
        <f t="shared" si="68"/>
        <v>0.84550000000000003</v>
      </c>
      <c r="I1164" s="174">
        <f t="shared" si="69"/>
        <v>0.84550000000000003</v>
      </c>
      <c r="J1164" s="173">
        <f t="shared" si="70"/>
        <v>5261.55</v>
      </c>
      <c r="K1164" s="175">
        <f t="shared" si="71"/>
        <v>5261.55</v>
      </c>
      <c r="L1164" s="134">
        <v>3.01</v>
      </c>
      <c r="M1164" s="132" t="s">
        <v>4</v>
      </c>
      <c r="N1164" s="132" t="s">
        <v>3</v>
      </c>
      <c r="O1164" s="132" t="s">
        <v>1392</v>
      </c>
    </row>
    <row r="1165" spans="1:15" s="131" customFormat="1" ht="27" x14ac:dyDescent="0.25">
      <c r="A1165" s="132"/>
      <c r="B1165" s="132" t="s">
        <v>109</v>
      </c>
      <c r="C1165" s="133">
        <v>791</v>
      </c>
      <c r="D1165" s="132" t="s">
        <v>1711</v>
      </c>
      <c r="E1165" s="132">
        <v>1.2835000000000001</v>
      </c>
      <c r="F1165" s="134">
        <v>1</v>
      </c>
      <c r="G1165" s="134">
        <v>1</v>
      </c>
      <c r="H1165" s="171">
        <f t="shared" ref="H1165:H1228" si="72">ROUND(E1165*F1165,5)</f>
        <v>1.2835000000000001</v>
      </c>
      <c r="I1165" s="174">
        <f t="shared" ref="I1165:I1228" si="73">ROUND(E1165*G1165,5)</f>
        <v>1.2835000000000001</v>
      </c>
      <c r="J1165" s="173">
        <f t="shared" ref="J1165:J1228" si="74">ROUND(H1165*6223,2)</f>
        <v>7987.22</v>
      </c>
      <c r="K1165" s="175">
        <f t="shared" ref="K1165:K1228" si="75">ROUND(I1165*6223,2)</f>
        <v>7987.22</v>
      </c>
      <c r="L1165" s="134">
        <v>5.14</v>
      </c>
      <c r="M1165" s="132" t="s">
        <v>4</v>
      </c>
      <c r="N1165" s="132" t="s">
        <v>3</v>
      </c>
      <c r="O1165" s="132" t="s">
        <v>1392</v>
      </c>
    </row>
    <row r="1166" spans="1:15" s="131" customFormat="1" ht="27" x14ac:dyDescent="0.25">
      <c r="A1166" s="132"/>
      <c r="B1166" s="132" t="s">
        <v>108</v>
      </c>
      <c r="C1166" s="133">
        <v>791</v>
      </c>
      <c r="D1166" s="132" t="s">
        <v>1711</v>
      </c>
      <c r="E1166" s="132">
        <v>2.1061999999999999</v>
      </c>
      <c r="F1166" s="134">
        <v>1</v>
      </c>
      <c r="G1166" s="134">
        <v>1</v>
      </c>
      <c r="H1166" s="171">
        <f t="shared" si="72"/>
        <v>2.1061999999999999</v>
      </c>
      <c r="I1166" s="174">
        <f t="shared" si="73"/>
        <v>2.1061999999999999</v>
      </c>
      <c r="J1166" s="173">
        <f t="shared" si="74"/>
        <v>13106.88</v>
      </c>
      <c r="K1166" s="175">
        <f t="shared" si="75"/>
        <v>13106.88</v>
      </c>
      <c r="L1166" s="134">
        <v>9.1</v>
      </c>
      <c r="M1166" s="132" t="s">
        <v>4</v>
      </c>
      <c r="N1166" s="132" t="s">
        <v>3</v>
      </c>
      <c r="O1166" s="132" t="s">
        <v>1392</v>
      </c>
    </row>
    <row r="1167" spans="1:15" s="131" customFormat="1" ht="27" x14ac:dyDescent="0.25">
      <c r="A1167" s="132"/>
      <c r="B1167" s="132" t="s">
        <v>107</v>
      </c>
      <c r="C1167" s="133">
        <v>791</v>
      </c>
      <c r="D1167" s="132" t="s">
        <v>1711</v>
      </c>
      <c r="E1167" s="132">
        <v>5.77</v>
      </c>
      <c r="F1167" s="134">
        <v>1</v>
      </c>
      <c r="G1167" s="134">
        <v>1</v>
      </c>
      <c r="H1167" s="171">
        <f t="shared" si="72"/>
        <v>5.77</v>
      </c>
      <c r="I1167" s="174">
        <f t="shared" si="73"/>
        <v>5.77</v>
      </c>
      <c r="J1167" s="173">
        <f t="shared" si="74"/>
        <v>35906.71</v>
      </c>
      <c r="K1167" s="175">
        <f t="shared" si="75"/>
        <v>35906.71</v>
      </c>
      <c r="L1167" s="134">
        <v>19.87</v>
      </c>
      <c r="M1167" s="132" t="s">
        <v>4</v>
      </c>
      <c r="N1167" s="132" t="s">
        <v>3</v>
      </c>
      <c r="O1167" s="132" t="s">
        <v>1392</v>
      </c>
    </row>
    <row r="1168" spans="1:15" s="131" customFormat="1" x14ac:dyDescent="0.25">
      <c r="A1168" s="132"/>
      <c r="B1168" s="132" t="s">
        <v>106</v>
      </c>
      <c r="C1168" s="133">
        <v>811</v>
      </c>
      <c r="D1168" s="132" t="s">
        <v>1712</v>
      </c>
      <c r="E1168" s="132">
        <v>0.27229999999999999</v>
      </c>
      <c r="F1168" s="134">
        <v>1</v>
      </c>
      <c r="G1168" s="134">
        <v>1</v>
      </c>
      <c r="H1168" s="171">
        <f t="shared" si="72"/>
        <v>0.27229999999999999</v>
      </c>
      <c r="I1168" s="174">
        <f t="shared" si="73"/>
        <v>0.27229999999999999</v>
      </c>
      <c r="J1168" s="173">
        <f t="shared" si="74"/>
        <v>1694.52</v>
      </c>
      <c r="K1168" s="175">
        <f t="shared" si="75"/>
        <v>1694.52</v>
      </c>
      <c r="L1168" s="134">
        <v>1.51</v>
      </c>
      <c r="M1168" s="132" t="s">
        <v>4</v>
      </c>
      <c r="N1168" s="132" t="s">
        <v>3</v>
      </c>
      <c r="O1168" s="132" t="s">
        <v>1392</v>
      </c>
    </row>
    <row r="1169" spans="1:15" s="131" customFormat="1" x14ac:dyDescent="0.25">
      <c r="A1169" s="132"/>
      <c r="B1169" s="132" t="s">
        <v>105</v>
      </c>
      <c r="C1169" s="133">
        <v>811</v>
      </c>
      <c r="D1169" s="132" t="s">
        <v>1712</v>
      </c>
      <c r="E1169" s="132">
        <v>0.38279999999999997</v>
      </c>
      <c r="F1169" s="134">
        <v>1</v>
      </c>
      <c r="G1169" s="134">
        <v>1</v>
      </c>
      <c r="H1169" s="171">
        <f t="shared" si="72"/>
        <v>0.38279999999999997</v>
      </c>
      <c r="I1169" s="174">
        <f t="shared" si="73"/>
        <v>0.38279999999999997</v>
      </c>
      <c r="J1169" s="173">
        <f t="shared" si="74"/>
        <v>2382.16</v>
      </c>
      <c r="K1169" s="175">
        <f t="shared" si="75"/>
        <v>2382.16</v>
      </c>
      <c r="L1169" s="134">
        <v>2.04</v>
      </c>
      <c r="M1169" s="132" t="s">
        <v>4</v>
      </c>
      <c r="N1169" s="132" t="s">
        <v>3</v>
      </c>
      <c r="O1169" s="132" t="s">
        <v>1392</v>
      </c>
    </row>
    <row r="1170" spans="1:15" s="131" customFormat="1" x14ac:dyDescent="0.25">
      <c r="A1170" s="132"/>
      <c r="B1170" s="132" t="s">
        <v>104</v>
      </c>
      <c r="C1170" s="133">
        <v>811</v>
      </c>
      <c r="D1170" s="132" t="s">
        <v>1712</v>
      </c>
      <c r="E1170" s="132">
        <v>0.74270000000000003</v>
      </c>
      <c r="F1170" s="134">
        <v>1</v>
      </c>
      <c r="G1170" s="134">
        <v>1</v>
      </c>
      <c r="H1170" s="171">
        <f t="shared" si="72"/>
        <v>0.74270000000000003</v>
      </c>
      <c r="I1170" s="174">
        <f t="shared" si="73"/>
        <v>0.74270000000000003</v>
      </c>
      <c r="J1170" s="173">
        <f t="shared" si="74"/>
        <v>4621.82</v>
      </c>
      <c r="K1170" s="175">
        <f t="shared" si="75"/>
        <v>4621.82</v>
      </c>
      <c r="L1170" s="134">
        <v>3.59</v>
      </c>
      <c r="M1170" s="132" t="s">
        <v>4</v>
      </c>
      <c r="N1170" s="132" t="s">
        <v>3</v>
      </c>
      <c r="O1170" s="132" t="s">
        <v>1392</v>
      </c>
    </row>
    <row r="1171" spans="1:15" s="131" customFormat="1" x14ac:dyDescent="0.25">
      <c r="A1171" s="132"/>
      <c r="B1171" s="132" t="s">
        <v>103</v>
      </c>
      <c r="C1171" s="133">
        <v>811</v>
      </c>
      <c r="D1171" s="132" t="s">
        <v>1712</v>
      </c>
      <c r="E1171" s="132">
        <v>1.7975000000000001</v>
      </c>
      <c r="F1171" s="134">
        <v>1</v>
      </c>
      <c r="G1171" s="134">
        <v>1</v>
      </c>
      <c r="H1171" s="171">
        <f t="shared" si="72"/>
        <v>1.7975000000000001</v>
      </c>
      <c r="I1171" s="174">
        <f t="shared" si="73"/>
        <v>1.7975000000000001</v>
      </c>
      <c r="J1171" s="173">
        <f t="shared" si="74"/>
        <v>11185.84</v>
      </c>
      <c r="K1171" s="175">
        <f t="shared" si="75"/>
        <v>11185.84</v>
      </c>
      <c r="L1171" s="134">
        <v>7.82</v>
      </c>
      <c r="M1171" s="132" t="s">
        <v>4</v>
      </c>
      <c r="N1171" s="132" t="s">
        <v>3</v>
      </c>
      <c r="O1171" s="132" t="s">
        <v>1392</v>
      </c>
    </row>
    <row r="1172" spans="1:15" s="131" customFormat="1" x14ac:dyDescent="0.25">
      <c r="A1172" s="132"/>
      <c r="B1172" s="132" t="s">
        <v>102</v>
      </c>
      <c r="C1172" s="133">
        <v>812</v>
      </c>
      <c r="D1172" s="132" t="s">
        <v>1713</v>
      </c>
      <c r="E1172" s="132">
        <v>0.31690000000000002</v>
      </c>
      <c r="F1172" s="134">
        <v>1</v>
      </c>
      <c r="G1172" s="134">
        <v>1</v>
      </c>
      <c r="H1172" s="171">
        <f t="shared" si="72"/>
        <v>0.31690000000000002</v>
      </c>
      <c r="I1172" s="174">
        <f t="shared" si="73"/>
        <v>0.31690000000000002</v>
      </c>
      <c r="J1172" s="173">
        <f t="shared" si="74"/>
        <v>1972.07</v>
      </c>
      <c r="K1172" s="175">
        <f t="shared" si="75"/>
        <v>1972.07</v>
      </c>
      <c r="L1172" s="134">
        <v>1.67</v>
      </c>
      <c r="M1172" s="132" t="s">
        <v>4</v>
      </c>
      <c r="N1172" s="132" t="s">
        <v>3</v>
      </c>
      <c r="O1172" s="132" t="s">
        <v>1392</v>
      </c>
    </row>
    <row r="1173" spans="1:15" s="131" customFormat="1" x14ac:dyDescent="0.25">
      <c r="A1173" s="132"/>
      <c r="B1173" s="132" t="s">
        <v>101</v>
      </c>
      <c r="C1173" s="133">
        <v>812</v>
      </c>
      <c r="D1173" s="132" t="s">
        <v>1713</v>
      </c>
      <c r="E1173" s="132">
        <v>0.4052</v>
      </c>
      <c r="F1173" s="134">
        <v>1</v>
      </c>
      <c r="G1173" s="134">
        <v>1</v>
      </c>
      <c r="H1173" s="171">
        <f t="shared" si="72"/>
        <v>0.4052</v>
      </c>
      <c r="I1173" s="174">
        <f t="shared" si="73"/>
        <v>0.4052</v>
      </c>
      <c r="J1173" s="173">
        <f t="shared" si="74"/>
        <v>2521.56</v>
      </c>
      <c r="K1173" s="175">
        <f t="shared" si="75"/>
        <v>2521.56</v>
      </c>
      <c r="L1173" s="134">
        <v>2.2400000000000002</v>
      </c>
      <c r="M1173" s="132" t="s">
        <v>4</v>
      </c>
      <c r="N1173" s="132" t="s">
        <v>3</v>
      </c>
      <c r="O1173" s="132" t="s">
        <v>1392</v>
      </c>
    </row>
    <row r="1174" spans="1:15" s="131" customFormat="1" x14ac:dyDescent="0.25">
      <c r="A1174" s="132"/>
      <c r="B1174" s="132" t="s">
        <v>100</v>
      </c>
      <c r="C1174" s="133">
        <v>812</v>
      </c>
      <c r="D1174" s="132" t="s">
        <v>1713</v>
      </c>
      <c r="E1174" s="132">
        <v>0.74209999999999998</v>
      </c>
      <c r="F1174" s="134">
        <v>1</v>
      </c>
      <c r="G1174" s="134">
        <v>1</v>
      </c>
      <c r="H1174" s="171">
        <f t="shared" si="72"/>
        <v>0.74209999999999998</v>
      </c>
      <c r="I1174" s="174">
        <f t="shared" si="73"/>
        <v>0.74209999999999998</v>
      </c>
      <c r="J1174" s="173">
        <f t="shared" si="74"/>
        <v>4618.09</v>
      </c>
      <c r="K1174" s="175">
        <f t="shared" si="75"/>
        <v>4618.09</v>
      </c>
      <c r="L1174" s="134">
        <v>3.39</v>
      </c>
      <c r="M1174" s="132" t="s">
        <v>4</v>
      </c>
      <c r="N1174" s="132" t="s">
        <v>3</v>
      </c>
      <c r="O1174" s="132" t="s">
        <v>1392</v>
      </c>
    </row>
    <row r="1175" spans="1:15" s="131" customFormat="1" x14ac:dyDescent="0.25">
      <c r="A1175" s="132"/>
      <c r="B1175" s="132" t="s">
        <v>99</v>
      </c>
      <c r="C1175" s="133">
        <v>812</v>
      </c>
      <c r="D1175" s="132" t="s">
        <v>1713</v>
      </c>
      <c r="E1175" s="132">
        <v>1.8216000000000001</v>
      </c>
      <c r="F1175" s="134">
        <v>1</v>
      </c>
      <c r="G1175" s="134">
        <v>1</v>
      </c>
      <c r="H1175" s="171">
        <f t="shared" si="72"/>
        <v>1.8216000000000001</v>
      </c>
      <c r="I1175" s="174">
        <f t="shared" si="73"/>
        <v>1.8216000000000001</v>
      </c>
      <c r="J1175" s="173">
        <f t="shared" si="74"/>
        <v>11335.82</v>
      </c>
      <c r="K1175" s="175">
        <f t="shared" si="75"/>
        <v>11335.82</v>
      </c>
      <c r="L1175" s="134">
        <v>6.8</v>
      </c>
      <c r="M1175" s="132" t="s">
        <v>4</v>
      </c>
      <c r="N1175" s="132" t="s">
        <v>3</v>
      </c>
      <c r="O1175" s="132" t="s">
        <v>1392</v>
      </c>
    </row>
    <row r="1176" spans="1:15" s="131" customFormat="1" x14ac:dyDescent="0.25">
      <c r="A1176" s="132"/>
      <c r="B1176" s="132" t="s">
        <v>98</v>
      </c>
      <c r="C1176" s="133">
        <v>813</v>
      </c>
      <c r="D1176" s="132" t="s">
        <v>1714</v>
      </c>
      <c r="E1176" s="132">
        <v>0.45400000000000001</v>
      </c>
      <c r="F1176" s="134">
        <v>1</v>
      </c>
      <c r="G1176" s="134">
        <v>1</v>
      </c>
      <c r="H1176" s="171">
        <f t="shared" si="72"/>
        <v>0.45400000000000001</v>
      </c>
      <c r="I1176" s="174">
        <f t="shared" si="73"/>
        <v>0.45400000000000001</v>
      </c>
      <c r="J1176" s="173">
        <f t="shared" si="74"/>
        <v>2825.24</v>
      </c>
      <c r="K1176" s="175">
        <f t="shared" si="75"/>
        <v>2825.24</v>
      </c>
      <c r="L1176" s="134">
        <v>2.44</v>
      </c>
      <c r="M1176" s="132" t="s">
        <v>4</v>
      </c>
      <c r="N1176" s="132" t="s">
        <v>3</v>
      </c>
      <c r="O1176" s="132" t="s">
        <v>1392</v>
      </c>
    </row>
    <row r="1177" spans="1:15" s="131" customFormat="1" x14ac:dyDescent="0.25">
      <c r="A1177" s="132"/>
      <c r="B1177" s="132" t="s">
        <v>97</v>
      </c>
      <c r="C1177" s="133">
        <v>813</v>
      </c>
      <c r="D1177" s="132" t="s">
        <v>1714</v>
      </c>
      <c r="E1177" s="132">
        <v>0.6179</v>
      </c>
      <c r="F1177" s="134">
        <v>1</v>
      </c>
      <c r="G1177" s="134">
        <v>1</v>
      </c>
      <c r="H1177" s="171">
        <f t="shared" si="72"/>
        <v>0.6179</v>
      </c>
      <c r="I1177" s="174">
        <f t="shared" si="73"/>
        <v>0.6179</v>
      </c>
      <c r="J1177" s="173">
        <f t="shared" si="74"/>
        <v>3845.19</v>
      </c>
      <c r="K1177" s="175">
        <f t="shared" si="75"/>
        <v>3845.19</v>
      </c>
      <c r="L1177" s="134">
        <v>3.4</v>
      </c>
      <c r="M1177" s="132" t="s">
        <v>4</v>
      </c>
      <c r="N1177" s="132" t="s">
        <v>3</v>
      </c>
      <c r="O1177" s="132" t="s">
        <v>1392</v>
      </c>
    </row>
    <row r="1178" spans="1:15" s="131" customFormat="1" x14ac:dyDescent="0.25">
      <c r="A1178" s="132"/>
      <c r="B1178" s="132" t="s">
        <v>96</v>
      </c>
      <c r="C1178" s="133">
        <v>813</v>
      </c>
      <c r="D1178" s="132" t="s">
        <v>1714</v>
      </c>
      <c r="E1178" s="132">
        <v>0.99229999999999996</v>
      </c>
      <c r="F1178" s="134">
        <v>1</v>
      </c>
      <c r="G1178" s="134">
        <v>1</v>
      </c>
      <c r="H1178" s="171">
        <f t="shared" si="72"/>
        <v>0.99229999999999996</v>
      </c>
      <c r="I1178" s="174">
        <f t="shared" si="73"/>
        <v>0.99229999999999996</v>
      </c>
      <c r="J1178" s="173">
        <f t="shared" si="74"/>
        <v>6175.08</v>
      </c>
      <c r="K1178" s="175">
        <f t="shared" si="75"/>
        <v>6175.08</v>
      </c>
      <c r="L1178" s="134">
        <v>5.37</v>
      </c>
      <c r="M1178" s="132" t="s">
        <v>4</v>
      </c>
      <c r="N1178" s="132" t="s">
        <v>3</v>
      </c>
      <c r="O1178" s="132" t="s">
        <v>1392</v>
      </c>
    </row>
    <row r="1179" spans="1:15" s="131" customFormat="1" x14ac:dyDescent="0.25">
      <c r="A1179" s="132"/>
      <c r="B1179" s="132" t="s">
        <v>95</v>
      </c>
      <c r="C1179" s="133">
        <v>813</v>
      </c>
      <c r="D1179" s="132" t="s">
        <v>1714</v>
      </c>
      <c r="E1179" s="132">
        <v>2.2309999999999999</v>
      </c>
      <c r="F1179" s="134">
        <v>1</v>
      </c>
      <c r="G1179" s="134">
        <v>1</v>
      </c>
      <c r="H1179" s="171">
        <f t="shared" si="72"/>
        <v>2.2309999999999999</v>
      </c>
      <c r="I1179" s="174">
        <f t="shared" si="73"/>
        <v>2.2309999999999999</v>
      </c>
      <c r="J1179" s="173">
        <f t="shared" si="74"/>
        <v>13883.51</v>
      </c>
      <c r="K1179" s="175">
        <f t="shared" si="75"/>
        <v>13883.51</v>
      </c>
      <c r="L1179" s="134">
        <v>10.49</v>
      </c>
      <c r="M1179" s="132" t="s">
        <v>4</v>
      </c>
      <c r="N1179" s="132" t="s">
        <v>3</v>
      </c>
      <c r="O1179" s="132" t="s">
        <v>1392</v>
      </c>
    </row>
    <row r="1180" spans="1:15" s="131" customFormat="1" ht="27" x14ac:dyDescent="0.25">
      <c r="A1180" s="132"/>
      <c r="B1180" s="132" t="s">
        <v>94</v>
      </c>
      <c r="C1180" s="133">
        <v>815</v>
      </c>
      <c r="D1180" s="132" t="s">
        <v>1715</v>
      </c>
      <c r="E1180" s="132">
        <v>0.51700000000000002</v>
      </c>
      <c r="F1180" s="134">
        <v>1</v>
      </c>
      <c r="G1180" s="134">
        <v>1</v>
      </c>
      <c r="H1180" s="171">
        <f t="shared" si="72"/>
        <v>0.51700000000000002</v>
      </c>
      <c r="I1180" s="174">
        <f t="shared" si="73"/>
        <v>0.51700000000000002</v>
      </c>
      <c r="J1180" s="173">
        <f t="shared" si="74"/>
        <v>3217.29</v>
      </c>
      <c r="K1180" s="175">
        <f t="shared" si="75"/>
        <v>3217.29</v>
      </c>
      <c r="L1180" s="134">
        <v>1.72</v>
      </c>
      <c r="M1180" s="132" t="s">
        <v>4</v>
      </c>
      <c r="N1180" s="132" t="s">
        <v>3</v>
      </c>
      <c r="O1180" s="132" t="s">
        <v>1392</v>
      </c>
    </row>
    <row r="1181" spans="1:15" s="131" customFormat="1" ht="27" x14ac:dyDescent="0.25">
      <c r="A1181" s="132"/>
      <c r="B1181" s="132" t="s">
        <v>93</v>
      </c>
      <c r="C1181" s="133">
        <v>815</v>
      </c>
      <c r="D1181" s="132" t="s">
        <v>1715</v>
      </c>
      <c r="E1181" s="132">
        <v>0.5222</v>
      </c>
      <c r="F1181" s="134">
        <v>1</v>
      </c>
      <c r="G1181" s="134">
        <v>1</v>
      </c>
      <c r="H1181" s="171">
        <f t="shared" si="72"/>
        <v>0.5222</v>
      </c>
      <c r="I1181" s="174">
        <f t="shared" si="73"/>
        <v>0.5222</v>
      </c>
      <c r="J1181" s="173">
        <f t="shared" si="74"/>
        <v>3249.65</v>
      </c>
      <c r="K1181" s="175">
        <f t="shared" si="75"/>
        <v>3249.65</v>
      </c>
      <c r="L1181" s="134">
        <v>2.88</v>
      </c>
      <c r="M1181" s="132" t="s">
        <v>4</v>
      </c>
      <c r="N1181" s="132" t="s">
        <v>3</v>
      </c>
      <c r="O1181" s="132" t="s">
        <v>1392</v>
      </c>
    </row>
    <row r="1182" spans="1:15" s="131" customFormat="1" ht="27" x14ac:dyDescent="0.25">
      <c r="A1182" s="132"/>
      <c r="B1182" s="132" t="s">
        <v>92</v>
      </c>
      <c r="C1182" s="133">
        <v>815</v>
      </c>
      <c r="D1182" s="132" t="s">
        <v>1715</v>
      </c>
      <c r="E1182" s="132">
        <v>0.85019999999999996</v>
      </c>
      <c r="F1182" s="134">
        <v>1</v>
      </c>
      <c r="G1182" s="134">
        <v>1</v>
      </c>
      <c r="H1182" s="171">
        <f t="shared" si="72"/>
        <v>0.85019999999999996</v>
      </c>
      <c r="I1182" s="174">
        <f t="shared" si="73"/>
        <v>0.85019999999999996</v>
      </c>
      <c r="J1182" s="173">
        <f t="shared" si="74"/>
        <v>5290.79</v>
      </c>
      <c r="K1182" s="175">
        <f t="shared" si="75"/>
        <v>5290.79</v>
      </c>
      <c r="L1182" s="134">
        <v>4.22</v>
      </c>
      <c r="M1182" s="132" t="s">
        <v>4</v>
      </c>
      <c r="N1182" s="132" t="s">
        <v>3</v>
      </c>
      <c r="O1182" s="132" t="s">
        <v>1392</v>
      </c>
    </row>
    <row r="1183" spans="1:15" s="131" customFormat="1" ht="27" x14ac:dyDescent="0.25">
      <c r="A1183" s="132"/>
      <c r="B1183" s="132" t="s">
        <v>91</v>
      </c>
      <c r="C1183" s="133">
        <v>815</v>
      </c>
      <c r="D1183" s="132" t="s">
        <v>1715</v>
      </c>
      <c r="E1183" s="132">
        <v>2.3214999999999999</v>
      </c>
      <c r="F1183" s="134">
        <v>1</v>
      </c>
      <c r="G1183" s="134">
        <v>1</v>
      </c>
      <c r="H1183" s="171">
        <f t="shared" si="72"/>
        <v>2.3214999999999999</v>
      </c>
      <c r="I1183" s="174">
        <f t="shared" si="73"/>
        <v>2.3214999999999999</v>
      </c>
      <c r="J1183" s="173">
        <f t="shared" si="74"/>
        <v>14446.69</v>
      </c>
      <c r="K1183" s="175">
        <f t="shared" si="75"/>
        <v>14446.69</v>
      </c>
      <c r="L1183" s="134">
        <v>8.16</v>
      </c>
      <c r="M1183" s="132" t="s">
        <v>4</v>
      </c>
      <c r="N1183" s="132" t="s">
        <v>3</v>
      </c>
      <c r="O1183" s="132" t="s">
        <v>1392</v>
      </c>
    </row>
    <row r="1184" spans="1:15" s="131" customFormat="1" ht="27" x14ac:dyDescent="0.25">
      <c r="A1184" s="132"/>
      <c r="B1184" s="132" t="s">
        <v>90</v>
      </c>
      <c r="C1184" s="133">
        <v>816</v>
      </c>
      <c r="D1184" s="132" t="s">
        <v>1716</v>
      </c>
      <c r="E1184" s="132">
        <v>0.52929999999999999</v>
      </c>
      <c r="F1184" s="134">
        <v>1</v>
      </c>
      <c r="G1184" s="134">
        <v>1</v>
      </c>
      <c r="H1184" s="171">
        <f t="shared" si="72"/>
        <v>0.52929999999999999</v>
      </c>
      <c r="I1184" s="174">
        <f t="shared" si="73"/>
        <v>0.52929999999999999</v>
      </c>
      <c r="J1184" s="173">
        <f t="shared" si="74"/>
        <v>3293.83</v>
      </c>
      <c r="K1184" s="175">
        <f t="shared" si="75"/>
        <v>3293.83</v>
      </c>
      <c r="L1184" s="134">
        <v>1.69</v>
      </c>
      <c r="M1184" s="132" t="s">
        <v>4</v>
      </c>
      <c r="N1184" s="132" t="s">
        <v>3</v>
      </c>
      <c r="O1184" s="132" t="s">
        <v>1392</v>
      </c>
    </row>
    <row r="1185" spans="1:15" s="131" customFormat="1" ht="27" x14ac:dyDescent="0.25">
      <c r="A1185" s="132"/>
      <c r="B1185" s="132" t="s">
        <v>89</v>
      </c>
      <c r="C1185" s="133">
        <v>816</v>
      </c>
      <c r="D1185" s="132" t="s">
        <v>1716</v>
      </c>
      <c r="E1185" s="132">
        <v>0.52649999999999997</v>
      </c>
      <c r="F1185" s="134">
        <v>1</v>
      </c>
      <c r="G1185" s="134">
        <v>1</v>
      </c>
      <c r="H1185" s="171">
        <f t="shared" si="72"/>
        <v>0.52649999999999997</v>
      </c>
      <c r="I1185" s="174">
        <f t="shared" si="73"/>
        <v>0.52649999999999997</v>
      </c>
      <c r="J1185" s="173">
        <f t="shared" si="74"/>
        <v>3276.41</v>
      </c>
      <c r="K1185" s="175">
        <f t="shared" si="75"/>
        <v>3276.41</v>
      </c>
      <c r="L1185" s="134">
        <v>2.3199999999999998</v>
      </c>
      <c r="M1185" s="132" t="s">
        <v>4</v>
      </c>
      <c r="N1185" s="132" t="s">
        <v>3</v>
      </c>
      <c r="O1185" s="132" t="s">
        <v>1392</v>
      </c>
    </row>
    <row r="1186" spans="1:15" s="131" customFormat="1" ht="27" x14ac:dyDescent="0.25">
      <c r="A1186" s="132"/>
      <c r="B1186" s="132" t="s">
        <v>88</v>
      </c>
      <c r="C1186" s="133">
        <v>816</v>
      </c>
      <c r="D1186" s="132" t="s">
        <v>1716</v>
      </c>
      <c r="E1186" s="132">
        <v>0.80449999999999999</v>
      </c>
      <c r="F1186" s="134">
        <v>1</v>
      </c>
      <c r="G1186" s="134">
        <v>1</v>
      </c>
      <c r="H1186" s="171">
        <f t="shared" si="72"/>
        <v>0.80449999999999999</v>
      </c>
      <c r="I1186" s="174">
        <f t="shared" si="73"/>
        <v>0.80449999999999999</v>
      </c>
      <c r="J1186" s="173">
        <f t="shared" si="74"/>
        <v>5006.3999999999996</v>
      </c>
      <c r="K1186" s="175">
        <f t="shared" si="75"/>
        <v>5006.3999999999996</v>
      </c>
      <c r="L1186" s="134">
        <v>3.33</v>
      </c>
      <c r="M1186" s="132" t="s">
        <v>4</v>
      </c>
      <c r="N1186" s="132" t="s">
        <v>3</v>
      </c>
      <c r="O1186" s="132" t="s">
        <v>1392</v>
      </c>
    </row>
    <row r="1187" spans="1:15" s="131" customFormat="1" ht="27" x14ac:dyDescent="0.25">
      <c r="A1187" s="132"/>
      <c r="B1187" s="132" t="s">
        <v>87</v>
      </c>
      <c r="C1187" s="133">
        <v>816</v>
      </c>
      <c r="D1187" s="132" t="s">
        <v>1716</v>
      </c>
      <c r="E1187" s="132">
        <v>1.9977</v>
      </c>
      <c r="F1187" s="134">
        <v>1</v>
      </c>
      <c r="G1187" s="134">
        <v>1</v>
      </c>
      <c r="H1187" s="171">
        <f t="shared" si="72"/>
        <v>1.9977</v>
      </c>
      <c r="I1187" s="174">
        <f t="shared" si="73"/>
        <v>1.9977</v>
      </c>
      <c r="J1187" s="173">
        <f t="shared" si="74"/>
        <v>12431.69</v>
      </c>
      <c r="K1187" s="175">
        <f t="shared" si="75"/>
        <v>12431.69</v>
      </c>
      <c r="L1187" s="134">
        <v>7.04</v>
      </c>
      <c r="M1187" s="132" t="s">
        <v>4</v>
      </c>
      <c r="N1187" s="132" t="s">
        <v>3</v>
      </c>
      <c r="O1187" s="132" t="s">
        <v>1392</v>
      </c>
    </row>
    <row r="1188" spans="1:15" s="131" customFormat="1" x14ac:dyDescent="0.25">
      <c r="A1188" s="132"/>
      <c r="B1188" s="132" t="s">
        <v>86</v>
      </c>
      <c r="C1188" s="133">
        <v>841</v>
      </c>
      <c r="D1188" s="132" t="s">
        <v>1717</v>
      </c>
      <c r="E1188" s="132">
        <v>5.5368000000000004</v>
      </c>
      <c r="F1188" s="134">
        <v>1</v>
      </c>
      <c r="G1188" s="134">
        <v>1</v>
      </c>
      <c r="H1188" s="171">
        <f t="shared" si="72"/>
        <v>5.5368000000000004</v>
      </c>
      <c r="I1188" s="174">
        <f t="shared" si="73"/>
        <v>5.5368000000000004</v>
      </c>
      <c r="J1188" s="173">
        <f t="shared" si="74"/>
        <v>34455.51</v>
      </c>
      <c r="K1188" s="175">
        <f t="shared" si="75"/>
        <v>34455.51</v>
      </c>
      <c r="L1188" s="134"/>
      <c r="M1188" s="132" t="s">
        <v>4</v>
      </c>
      <c r="N1188" s="132" t="s">
        <v>3</v>
      </c>
      <c r="O1188" s="132" t="s">
        <v>1392</v>
      </c>
    </row>
    <row r="1189" spans="1:15" s="131" customFormat="1" x14ac:dyDescent="0.25">
      <c r="A1189" s="132"/>
      <c r="B1189" s="132" t="s">
        <v>85</v>
      </c>
      <c r="C1189" s="133">
        <v>841</v>
      </c>
      <c r="D1189" s="132" t="s">
        <v>1717</v>
      </c>
      <c r="E1189" s="132">
        <v>6.1520000000000001</v>
      </c>
      <c r="F1189" s="134">
        <v>1</v>
      </c>
      <c r="G1189" s="134">
        <v>1</v>
      </c>
      <c r="H1189" s="171">
        <f t="shared" si="72"/>
        <v>6.1520000000000001</v>
      </c>
      <c r="I1189" s="174">
        <f t="shared" si="73"/>
        <v>6.1520000000000001</v>
      </c>
      <c r="J1189" s="173">
        <f t="shared" si="74"/>
        <v>38283.9</v>
      </c>
      <c r="K1189" s="175">
        <f t="shared" si="75"/>
        <v>38283.9</v>
      </c>
      <c r="L1189" s="134"/>
      <c r="M1189" s="132" t="s">
        <v>4</v>
      </c>
      <c r="N1189" s="132" t="s">
        <v>3</v>
      </c>
      <c r="O1189" s="132" t="s">
        <v>1392</v>
      </c>
    </row>
    <row r="1190" spans="1:15" s="131" customFormat="1" x14ac:dyDescent="0.25">
      <c r="A1190" s="132"/>
      <c r="B1190" s="132" t="s">
        <v>84</v>
      </c>
      <c r="C1190" s="133">
        <v>841</v>
      </c>
      <c r="D1190" s="132" t="s">
        <v>1717</v>
      </c>
      <c r="E1190" s="132">
        <v>6.8356000000000003</v>
      </c>
      <c r="F1190" s="134">
        <v>1</v>
      </c>
      <c r="G1190" s="134">
        <v>1</v>
      </c>
      <c r="H1190" s="171">
        <f t="shared" si="72"/>
        <v>6.8356000000000003</v>
      </c>
      <c r="I1190" s="174">
        <f t="shared" si="73"/>
        <v>6.8356000000000003</v>
      </c>
      <c r="J1190" s="173">
        <f t="shared" si="74"/>
        <v>42537.94</v>
      </c>
      <c r="K1190" s="175">
        <f t="shared" si="75"/>
        <v>42537.94</v>
      </c>
      <c r="L1190" s="134">
        <v>25.2</v>
      </c>
      <c r="M1190" s="132" t="s">
        <v>4</v>
      </c>
      <c r="N1190" s="132" t="s">
        <v>3</v>
      </c>
      <c r="O1190" s="132" t="s">
        <v>1392</v>
      </c>
    </row>
    <row r="1191" spans="1:15" s="131" customFormat="1" x14ac:dyDescent="0.25">
      <c r="A1191" s="132"/>
      <c r="B1191" s="132" t="s">
        <v>83</v>
      </c>
      <c r="C1191" s="133">
        <v>841</v>
      </c>
      <c r="D1191" s="132" t="s">
        <v>1717</v>
      </c>
      <c r="E1191" s="132">
        <v>19.589200000000002</v>
      </c>
      <c r="F1191" s="134">
        <v>1</v>
      </c>
      <c r="G1191" s="134">
        <v>1</v>
      </c>
      <c r="H1191" s="171">
        <f t="shared" si="72"/>
        <v>19.589200000000002</v>
      </c>
      <c r="I1191" s="174">
        <f t="shared" si="73"/>
        <v>19.589200000000002</v>
      </c>
      <c r="J1191" s="173">
        <f t="shared" si="74"/>
        <v>121903.59</v>
      </c>
      <c r="K1191" s="175">
        <f t="shared" si="75"/>
        <v>121903.59</v>
      </c>
      <c r="L1191" s="134">
        <v>42.83</v>
      </c>
      <c r="M1191" s="132" t="s">
        <v>4</v>
      </c>
      <c r="N1191" s="132" t="s">
        <v>3</v>
      </c>
      <c r="O1191" s="132" t="s">
        <v>1392</v>
      </c>
    </row>
    <row r="1192" spans="1:15" s="131" customFormat="1" x14ac:dyDescent="0.25">
      <c r="A1192" s="132"/>
      <c r="B1192" s="132" t="s">
        <v>82</v>
      </c>
      <c r="C1192" s="133">
        <v>842</v>
      </c>
      <c r="D1192" s="132" t="s">
        <v>1718</v>
      </c>
      <c r="E1192" s="132">
        <v>1.4759</v>
      </c>
      <c r="F1192" s="134">
        <v>1</v>
      </c>
      <c r="G1192" s="134">
        <v>1</v>
      </c>
      <c r="H1192" s="171">
        <f t="shared" si="72"/>
        <v>1.4759</v>
      </c>
      <c r="I1192" s="174">
        <f t="shared" si="73"/>
        <v>1.4759</v>
      </c>
      <c r="J1192" s="173">
        <f t="shared" si="74"/>
        <v>9184.5300000000007</v>
      </c>
      <c r="K1192" s="175">
        <f t="shared" si="75"/>
        <v>9184.5300000000007</v>
      </c>
      <c r="L1192" s="134">
        <v>6.72</v>
      </c>
      <c r="M1192" s="132" t="s">
        <v>4</v>
      </c>
      <c r="N1192" s="132" t="s">
        <v>3</v>
      </c>
      <c r="O1192" s="132" t="s">
        <v>1392</v>
      </c>
    </row>
    <row r="1193" spans="1:15" s="131" customFormat="1" x14ac:dyDescent="0.25">
      <c r="A1193" s="132"/>
      <c r="B1193" s="132" t="s">
        <v>81</v>
      </c>
      <c r="C1193" s="133">
        <v>842</v>
      </c>
      <c r="D1193" s="132" t="s">
        <v>1718</v>
      </c>
      <c r="E1193" s="132">
        <v>2.4055</v>
      </c>
      <c r="F1193" s="134">
        <v>1</v>
      </c>
      <c r="G1193" s="134">
        <v>1</v>
      </c>
      <c r="H1193" s="171">
        <f t="shared" si="72"/>
        <v>2.4055</v>
      </c>
      <c r="I1193" s="174">
        <f t="shared" si="73"/>
        <v>2.4055</v>
      </c>
      <c r="J1193" s="173">
        <f t="shared" si="74"/>
        <v>14969.43</v>
      </c>
      <c r="K1193" s="175">
        <f t="shared" si="75"/>
        <v>14969.43</v>
      </c>
      <c r="L1193" s="134">
        <v>10.39</v>
      </c>
      <c r="M1193" s="132" t="s">
        <v>4</v>
      </c>
      <c r="N1193" s="132" t="s">
        <v>3</v>
      </c>
      <c r="O1193" s="132" t="s">
        <v>1392</v>
      </c>
    </row>
    <row r="1194" spans="1:15" s="131" customFormat="1" x14ac:dyDescent="0.25">
      <c r="A1194" s="132"/>
      <c r="B1194" s="132" t="s">
        <v>80</v>
      </c>
      <c r="C1194" s="133">
        <v>842</v>
      </c>
      <c r="D1194" s="132" t="s">
        <v>1718</v>
      </c>
      <c r="E1194" s="132">
        <v>4.3288000000000002</v>
      </c>
      <c r="F1194" s="134">
        <v>1</v>
      </c>
      <c r="G1194" s="134">
        <v>1</v>
      </c>
      <c r="H1194" s="171">
        <f t="shared" si="72"/>
        <v>4.3288000000000002</v>
      </c>
      <c r="I1194" s="174">
        <f t="shared" si="73"/>
        <v>4.3288000000000002</v>
      </c>
      <c r="J1194" s="173">
        <f t="shared" si="74"/>
        <v>26938.12</v>
      </c>
      <c r="K1194" s="175">
        <f t="shared" si="75"/>
        <v>26938.12</v>
      </c>
      <c r="L1194" s="134">
        <v>17.04</v>
      </c>
      <c r="M1194" s="132" t="s">
        <v>4</v>
      </c>
      <c r="N1194" s="132" t="s">
        <v>3</v>
      </c>
      <c r="O1194" s="132" t="s">
        <v>1392</v>
      </c>
    </row>
    <row r="1195" spans="1:15" s="131" customFormat="1" x14ac:dyDescent="0.25">
      <c r="A1195" s="132"/>
      <c r="B1195" s="132" t="s">
        <v>79</v>
      </c>
      <c r="C1195" s="133">
        <v>842</v>
      </c>
      <c r="D1195" s="132" t="s">
        <v>1718</v>
      </c>
      <c r="E1195" s="132">
        <v>12.473800000000001</v>
      </c>
      <c r="F1195" s="134">
        <v>1</v>
      </c>
      <c r="G1195" s="134">
        <v>1</v>
      </c>
      <c r="H1195" s="171">
        <f t="shared" si="72"/>
        <v>12.473800000000001</v>
      </c>
      <c r="I1195" s="174">
        <f t="shared" si="73"/>
        <v>12.473800000000001</v>
      </c>
      <c r="J1195" s="173">
        <f t="shared" si="74"/>
        <v>77624.460000000006</v>
      </c>
      <c r="K1195" s="175">
        <f t="shared" si="75"/>
        <v>77624.460000000006</v>
      </c>
      <c r="L1195" s="134">
        <v>30.3</v>
      </c>
      <c r="M1195" s="132" t="s">
        <v>4</v>
      </c>
      <c r="N1195" s="132" t="s">
        <v>3</v>
      </c>
      <c r="O1195" s="132" t="s">
        <v>1392</v>
      </c>
    </row>
    <row r="1196" spans="1:15" s="131" customFormat="1" ht="27" x14ac:dyDescent="0.25">
      <c r="A1196" s="132"/>
      <c r="B1196" s="132" t="s">
        <v>78</v>
      </c>
      <c r="C1196" s="133">
        <v>843</v>
      </c>
      <c r="D1196" s="132" t="s">
        <v>1719</v>
      </c>
      <c r="E1196" s="132">
        <v>0.53390000000000004</v>
      </c>
      <c r="F1196" s="134">
        <v>1</v>
      </c>
      <c r="G1196" s="134">
        <v>1</v>
      </c>
      <c r="H1196" s="171">
        <f t="shared" si="72"/>
        <v>0.53390000000000004</v>
      </c>
      <c r="I1196" s="174">
        <f t="shared" si="73"/>
        <v>0.53390000000000004</v>
      </c>
      <c r="J1196" s="173">
        <f t="shared" si="74"/>
        <v>3322.46</v>
      </c>
      <c r="K1196" s="175">
        <f t="shared" si="75"/>
        <v>3322.46</v>
      </c>
      <c r="L1196" s="134">
        <v>3.18</v>
      </c>
      <c r="M1196" s="132" t="s">
        <v>4</v>
      </c>
      <c r="N1196" s="132" t="s">
        <v>3</v>
      </c>
      <c r="O1196" s="132" t="s">
        <v>1392</v>
      </c>
    </row>
    <row r="1197" spans="1:15" s="131" customFormat="1" ht="27" x14ac:dyDescent="0.25">
      <c r="A1197" s="132"/>
      <c r="B1197" s="132" t="s">
        <v>77</v>
      </c>
      <c r="C1197" s="133">
        <v>843</v>
      </c>
      <c r="D1197" s="132" t="s">
        <v>1719</v>
      </c>
      <c r="E1197" s="132">
        <v>0.82969999999999999</v>
      </c>
      <c r="F1197" s="134">
        <v>1</v>
      </c>
      <c r="G1197" s="134">
        <v>1</v>
      </c>
      <c r="H1197" s="171">
        <f t="shared" si="72"/>
        <v>0.82969999999999999</v>
      </c>
      <c r="I1197" s="174">
        <f t="shared" si="73"/>
        <v>0.82969999999999999</v>
      </c>
      <c r="J1197" s="173">
        <f t="shared" si="74"/>
        <v>5163.22</v>
      </c>
      <c r="K1197" s="175">
        <f t="shared" si="75"/>
        <v>5163.22</v>
      </c>
      <c r="L1197" s="134">
        <v>4.74</v>
      </c>
      <c r="M1197" s="132" t="s">
        <v>4</v>
      </c>
      <c r="N1197" s="132" t="s">
        <v>3</v>
      </c>
      <c r="O1197" s="132" t="s">
        <v>1392</v>
      </c>
    </row>
    <row r="1198" spans="1:15" s="131" customFormat="1" ht="27" x14ac:dyDescent="0.25">
      <c r="A1198" s="132"/>
      <c r="B1198" s="132" t="s">
        <v>76</v>
      </c>
      <c r="C1198" s="133">
        <v>843</v>
      </c>
      <c r="D1198" s="132" t="s">
        <v>1719</v>
      </c>
      <c r="E1198" s="132">
        <v>1.2371000000000001</v>
      </c>
      <c r="F1198" s="134">
        <v>1</v>
      </c>
      <c r="G1198" s="134">
        <v>1</v>
      </c>
      <c r="H1198" s="171">
        <f t="shared" si="72"/>
        <v>1.2371000000000001</v>
      </c>
      <c r="I1198" s="174">
        <f t="shared" si="73"/>
        <v>1.2371000000000001</v>
      </c>
      <c r="J1198" s="173">
        <f t="shared" si="74"/>
        <v>7698.47</v>
      </c>
      <c r="K1198" s="175">
        <f t="shared" si="75"/>
        <v>7698.47</v>
      </c>
      <c r="L1198" s="134">
        <v>6.01</v>
      </c>
      <c r="M1198" s="132" t="s">
        <v>4</v>
      </c>
      <c r="N1198" s="132" t="s">
        <v>3</v>
      </c>
      <c r="O1198" s="132" t="s">
        <v>1392</v>
      </c>
    </row>
    <row r="1199" spans="1:15" s="131" customFormat="1" ht="27" x14ac:dyDescent="0.25">
      <c r="A1199" s="132"/>
      <c r="B1199" s="132" t="s">
        <v>75</v>
      </c>
      <c r="C1199" s="133">
        <v>843</v>
      </c>
      <c r="D1199" s="132" t="s">
        <v>1719</v>
      </c>
      <c r="E1199" s="132">
        <v>4.6962999999999999</v>
      </c>
      <c r="F1199" s="134">
        <v>1</v>
      </c>
      <c r="G1199" s="134">
        <v>1</v>
      </c>
      <c r="H1199" s="171">
        <f t="shared" si="72"/>
        <v>4.6962999999999999</v>
      </c>
      <c r="I1199" s="174">
        <f t="shared" si="73"/>
        <v>4.6962999999999999</v>
      </c>
      <c r="J1199" s="173">
        <f t="shared" si="74"/>
        <v>29225.07</v>
      </c>
      <c r="K1199" s="175">
        <f t="shared" si="75"/>
        <v>29225.07</v>
      </c>
      <c r="L1199" s="134">
        <v>11.69</v>
      </c>
      <c r="M1199" s="132" t="s">
        <v>4</v>
      </c>
      <c r="N1199" s="132" t="s">
        <v>3</v>
      </c>
      <c r="O1199" s="132" t="s">
        <v>1392</v>
      </c>
    </row>
    <row r="1200" spans="1:15" s="131" customFormat="1" ht="27" x14ac:dyDescent="0.25">
      <c r="A1200" s="132"/>
      <c r="B1200" s="132" t="s">
        <v>74</v>
      </c>
      <c r="C1200" s="133">
        <v>844</v>
      </c>
      <c r="D1200" s="132" t="s">
        <v>1720</v>
      </c>
      <c r="E1200" s="132">
        <v>0.59370000000000001</v>
      </c>
      <c r="F1200" s="134">
        <v>1</v>
      </c>
      <c r="G1200" s="134">
        <v>1</v>
      </c>
      <c r="H1200" s="171">
        <f t="shared" si="72"/>
        <v>0.59370000000000001</v>
      </c>
      <c r="I1200" s="174">
        <f t="shared" si="73"/>
        <v>0.59370000000000001</v>
      </c>
      <c r="J1200" s="173">
        <f t="shared" si="74"/>
        <v>3694.6</v>
      </c>
      <c r="K1200" s="175">
        <f t="shared" si="75"/>
        <v>3694.6</v>
      </c>
      <c r="L1200" s="134">
        <v>3.01</v>
      </c>
      <c r="M1200" s="132" t="s">
        <v>4</v>
      </c>
      <c r="N1200" s="132" t="s">
        <v>3</v>
      </c>
      <c r="O1200" s="132" t="s">
        <v>1392</v>
      </c>
    </row>
    <row r="1201" spans="1:15" s="131" customFormat="1" ht="27" x14ac:dyDescent="0.25">
      <c r="A1201" s="132"/>
      <c r="B1201" s="132" t="s">
        <v>73</v>
      </c>
      <c r="C1201" s="133">
        <v>844</v>
      </c>
      <c r="D1201" s="132" t="s">
        <v>1720</v>
      </c>
      <c r="E1201" s="132">
        <v>0.8861</v>
      </c>
      <c r="F1201" s="134">
        <v>1</v>
      </c>
      <c r="G1201" s="134">
        <v>1</v>
      </c>
      <c r="H1201" s="171">
        <f t="shared" si="72"/>
        <v>0.8861</v>
      </c>
      <c r="I1201" s="174">
        <f t="shared" si="73"/>
        <v>0.8861</v>
      </c>
      <c r="J1201" s="173">
        <f t="shared" si="74"/>
        <v>5514.2</v>
      </c>
      <c r="K1201" s="175">
        <f t="shared" si="75"/>
        <v>5514.2</v>
      </c>
      <c r="L1201" s="134">
        <v>4.79</v>
      </c>
      <c r="M1201" s="132" t="s">
        <v>4</v>
      </c>
      <c r="N1201" s="132" t="s">
        <v>3</v>
      </c>
      <c r="O1201" s="132" t="s">
        <v>1392</v>
      </c>
    </row>
    <row r="1202" spans="1:15" s="131" customFormat="1" ht="27" x14ac:dyDescent="0.25">
      <c r="A1202" s="132"/>
      <c r="B1202" s="132" t="s">
        <v>72</v>
      </c>
      <c r="C1202" s="133">
        <v>844</v>
      </c>
      <c r="D1202" s="132" t="s">
        <v>1720</v>
      </c>
      <c r="E1202" s="132">
        <v>1.6559999999999999</v>
      </c>
      <c r="F1202" s="134">
        <v>1</v>
      </c>
      <c r="G1202" s="134">
        <v>1</v>
      </c>
      <c r="H1202" s="171">
        <f t="shared" si="72"/>
        <v>1.6559999999999999</v>
      </c>
      <c r="I1202" s="174">
        <f t="shared" si="73"/>
        <v>1.6559999999999999</v>
      </c>
      <c r="J1202" s="173">
        <f t="shared" si="74"/>
        <v>10305.290000000001</v>
      </c>
      <c r="K1202" s="175">
        <f t="shared" si="75"/>
        <v>10305.290000000001</v>
      </c>
      <c r="L1202" s="134">
        <v>7.25</v>
      </c>
      <c r="M1202" s="132" t="s">
        <v>4</v>
      </c>
      <c r="N1202" s="132" t="s">
        <v>3</v>
      </c>
      <c r="O1202" s="132" t="s">
        <v>1392</v>
      </c>
    </row>
    <row r="1203" spans="1:15" s="131" customFormat="1" ht="27" x14ac:dyDescent="0.25">
      <c r="A1203" s="132"/>
      <c r="B1203" s="132" t="s">
        <v>71</v>
      </c>
      <c r="C1203" s="133">
        <v>844</v>
      </c>
      <c r="D1203" s="132" t="s">
        <v>1720</v>
      </c>
      <c r="E1203" s="132">
        <v>5.58</v>
      </c>
      <c r="F1203" s="134">
        <v>1</v>
      </c>
      <c r="G1203" s="134">
        <v>1</v>
      </c>
      <c r="H1203" s="171">
        <f t="shared" si="72"/>
        <v>5.58</v>
      </c>
      <c r="I1203" s="174">
        <f t="shared" si="73"/>
        <v>5.58</v>
      </c>
      <c r="J1203" s="173">
        <f t="shared" si="74"/>
        <v>34724.339999999997</v>
      </c>
      <c r="K1203" s="175">
        <f t="shared" si="75"/>
        <v>34724.339999999997</v>
      </c>
      <c r="L1203" s="134">
        <v>18.989999999999998</v>
      </c>
      <c r="M1203" s="132" t="s">
        <v>4</v>
      </c>
      <c r="N1203" s="132" t="s">
        <v>3</v>
      </c>
      <c r="O1203" s="132" t="s">
        <v>1392</v>
      </c>
    </row>
    <row r="1204" spans="1:15" s="131" customFormat="1" ht="27" x14ac:dyDescent="0.25">
      <c r="A1204" s="132"/>
      <c r="B1204" s="132" t="s">
        <v>70</v>
      </c>
      <c r="C1204" s="133">
        <v>850</v>
      </c>
      <c r="D1204" s="132" t="s">
        <v>1721</v>
      </c>
      <c r="E1204" s="132">
        <v>1.179</v>
      </c>
      <c r="F1204" s="134">
        <v>1</v>
      </c>
      <c r="G1204" s="134">
        <v>1</v>
      </c>
      <c r="H1204" s="171">
        <f t="shared" si="72"/>
        <v>1.179</v>
      </c>
      <c r="I1204" s="174">
        <f t="shared" si="73"/>
        <v>1.179</v>
      </c>
      <c r="J1204" s="173">
        <f t="shared" si="74"/>
        <v>7336.92</v>
      </c>
      <c r="K1204" s="175">
        <f t="shared" si="75"/>
        <v>7336.92</v>
      </c>
      <c r="L1204" s="134">
        <v>2.71</v>
      </c>
      <c r="M1204" s="132" t="s">
        <v>62</v>
      </c>
      <c r="N1204" s="132" t="s">
        <v>62</v>
      </c>
      <c r="O1204" s="132" t="s">
        <v>1392</v>
      </c>
    </row>
    <row r="1205" spans="1:15" s="131" customFormat="1" ht="27" x14ac:dyDescent="0.25">
      <c r="A1205" s="132"/>
      <c r="B1205" s="132" t="s">
        <v>69</v>
      </c>
      <c r="C1205" s="133">
        <v>850</v>
      </c>
      <c r="D1205" s="132" t="s">
        <v>1721</v>
      </c>
      <c r="E1205" s="132">
        <v>1.4292</v>
      </c>
      <c r="F1205" s="134">
        <v>1</v>
      </c>
      <c r="G1205" s="134">
        <v>1</v>
      </c>
      <c r="H1205" s="171">
        <f t="shared" si="72"/>
        <v>1.4292</v>
      </c>
      <c r="I1205" s="174">
        <f t="shared" si="73"/>
        <v>1.4292</v>
      </c>
      <c r="J1205" s="173">
        <f t="shared" si="74"/>
        <v>8893.91</v>
      </c>
      <c r="K1205" s="175">
        <f t="shared" si="75"/>
        <v>8893.91</v>
      </c>
      <c r="L1205" s="134">
        <v>5.47</v>
      </c>
      <c r="M1205" s="132" t="s">
        <v>62</v>
      </c>
      <c r="N1205" s="132" t="s">
        <v>62</v>
      </c>
      <c r="O1205" s="132" t="s">
        <v>1392</v>
      </c>
    </row>
    <row r="1206" spans="1:15" s="131" customFormat="1" ht="27" x14ac:dyDescent="0.25">
      <c r="A1206" s="132"/>
      <c r="B1206" s="132" t="s">
        <v>68</v>
      </c>
      <c r="C1206" s="133">
        <v>850</v>
      </c>
      <c r="D1206" s="132" t="s">
        <v>1721</v>
      </c>
      <c r="E1206" s="132">
        <v>2.8306</v>
      </c>
      <c r="F1206" s="134">
        <v>1</v>
      </c>
      <c r="G1206" s="134">
        <v>1</v>
      </c>
      <c r="H1206" s="171">
        <f t="shared" si="72"/>
        <v>2.8306</v>
      </c>
      <c r="I1206" s="174">
        <f t="shared" si="73"/>
        <v>2.8306</v>
      </c>
      <c r="J1206" s="173">
        <f t="shared" si="74"/>
        <v>17614.82</v>
      </c>
      <c r="K1206" s="175">
        <f t="shared" si="75"/>
        <v>17614.82</v>
      </c>
      <c r="L1206" s="134">
        <v>16.89</v>
      </c>
      <c r="M1206" s="132" t="s">
        <v>62</v>
      </c>
      <c r="N1206" s="132" t="s">
        <v>62</v>
      </c>
      <c r="O1206" s="132" t="s">
        <v>1392</v>
      </c>
    </row>
    <row r="1207" spans="1:15" s="131" customFormat="1" ht="27" x14ac:dyDescent="0.25">
      <c r="A1207" s="132"/>
      <c r="B1207" s="132" t="s">
        <v>67</v>
      </c>
      <c r="C1207" s="133">
        <v>850</v>
      </c>
      <c r="D1207" s="132" t="s">
        <v>1721</v>
      </c>
      <c r="E1207" s="132">
        <v>6.2413999999999996</v>
      </c>
      <c r="F1207" s="134">
        <v>1</v>
      </c>
      <c r="G1207" s="134">
        <v>1</v>
      </c>
      <c r="H1207" s="171">
        <f t="shared" si="72"/>
        <v>6.2413999999999996</v>
      </c>
      <c r="I1207" s="174">
        <f t="shared" si="73"/>
        <v>6.2413999999999996</v>
      </c>
      <c r="J1207" s="173">
        <f t="shared" si="74"/>
        <v>38840.230000000003</v>
      </c>
      <c r="K1207" s="175">
        <f t="shared" si="75"/>
        <v>38840.230000000003</v>
      </c>
      <c r="L1207" s="134">
        <v>33.4</v>
      </c>
      <c r="M1207" s="132" t="s">
        <v>62</v>
      </c>
      <c r="N1207" s="132" t="s">
        <v>62</v>
      </c>
      <c r="O1207" s="132" t="s">
        <v>1392</v>
      </c>
    </row>
    <row r="1208" spans="1:15" s="131" customFormat="1" x14ac:dyDescent="0.25">
      <c r="A1208" s="132"/>
      <c r="B1208" s="132" t="s">
        <v>66</v>
      </c>
      <c r="C1208" s="133">
        <v>860</v>
      </c>
      <c r="D1208" s="132" t="s">
        <v>1722</v>
      </c>
      <c r="E1208" s="132">
        <v>0.66769999999999996</v>
      </c>
      <c r="F1208" s="132">
        <v>2.11</v>
      </c>
      <c r="G1208" s="132">
        <v>2.11</v>
      </c>
      <c r="H1208" s="171">
        <f t="shared" si="72"/>
        <v>1.4088499999999999</v>
      </c>
      <c r="I1208" s="174">
        <f t="shared" si="73"/>
        <v>1.4088499999999999</v>
      </c>
      <c r="J1208" s="173">
        <f t="shared" si="74"/>
        <v>8767.27</v>
      </c>
      <c r="K1208" s="175">
        <f t="shared" si="75"/>
        <v>8767.27</v>
      </c>
      <c r="L1208" s="134">
        <v>8.8800000000000008</v>
      </c>
      <c r="M1208" s="132" t="s">
        <v>62</v>
      </c>
      <c r="N1208" s="132" t="s">
        <v>62</v>
      </c>
      <c r="O1208" s="132" t="s">
        <v>1392</v>
      </c>
    </row>
    <row r="1209" spans="1:15" s="131" customFormat="1" x14ac:dyDescent="0.25">
      <c r="A1209" s="132"/>
      <c r="B1209" s="132" t="s">
        <v>65</v>
      </c>
      <c r="C1209" s="133">
        <v>860</v>
      </c>
      <c r="D1209" s="132" t="s">
        <v>1722</v>
      </c>
      <c r="E1209" s="132">
        <v>0.9466</v>
      </c>
      <c r="F1209" s="132">
        <v>2.11</v>
      </c>
      <c r="G1209" s="132">
        <v>2.11</v>
      </c>
      <c r="H1209" s="171">
        <f t="shared" si="72"/>
        <v>1.99733</v>
      </c>
      <c r="I1209" s="174">
        <f t="shared" si="73"/>
        <v>1.99733</v>
      </c>
      <c r="J1209" s="173">
        <f t="shared" si="74"/>
        <v>12429.38</v>
      </c>
      <c r="K1209" s="175">
        <f t="shared" si="75"/>
        <v>12429.38</v>
      </c>
      <c r="L1209" s="134">
        <v>11.12</v>
      </c>
      <c r="M1209" s="132" t="s">
        <v>62</v>
      </c>
      <c r="N1209" s="132" t="s">
        <v>62</v>
      </c>
      <c r="O1209" s="132" t="s">
        <v>1392</v>
      </c>
    </row>
    <row r="1210" spans="1:15" s="131" customFormat="1" x14ac:dyDescent="0.25">
      <c r="A1210" s="132"/>
      <c r="B1210" s="132" t="s">
        <v>64</v>
      </c>
      <c r="C1210" s="133">
        <v>860</v>
      </c>
      <c r="D1210" s="132" t="s">
        <v>1722</v>
      </c>
      <c r="E1210" s="132">
        <v>1.405</v>
      </c>
      <c r="F1210" s="132">
        <v>2.11</v>
      </c>
      <c r="G1210" s="132">
        <v>2.11</v>
      </c>
      <c r="H1210" s="171">
        <f t="shared" si="72"/>
        <v>2.96455</v>
      </c>
      <c r="I1210" s="174">
        <f t="shared" si="73"/>
        <v>2.96455</v>
      </c>
      <c r="J1210" s="173">
        <f t="shared" si="74"/>
        <v>18448.39</v>
      </c>
      <c r="K1210" s="175">
        <f t="shared" si="75"/>
        <v>18448.39</v>
      </c>
      <c r="L1210" s="134">
        <v>14.45</v>
      </c>
      <c r="M1210" s="132" t="s">
        <v>62</v>
      </c>
      <c r="N1210" s="132" t="s">
        <v>62</v>
      </c>
      <c r="O1210" s="132" t="s">
        <v>1392</v>
      </c>
    </row>
    <row r="1211" spans="1:15" s="131" customFormat="1" x14ac:dyDescent="0.25">
      <c r="A1211" s="132"/>
      <c r="B1211" s="132" t="s">
        <v>63</v>
      </c>
      <c r="C1211" s="133">
        <v>860</v>
      </c>
      <c r="D1211" s="132" t="s">
        <v>1722</v>
      </c>
      <c r="E1211" s="132">
        <v>2.0017999999999998</v>
      </c>
      <c r="F1211" s="132">
        <v>2.11</v>
      </c>
      <c r="G1211" s="132">
        <v>2.11</v>
      </c>
      <c r="H1211" s="171">
        <f t="shared" si="72"/>
        <v>4.2237999999999998</v>
      </c>
      <c r="I1211" s="174">
        <f t="shared" si="73"/>
        <v>4.2237999999999998</v>
      </c>
      <c r="J1211" s="173">
        <f t="shared" si="74"/>
        <v>26284.71</v>
      </c>
      <c r="K1211" s="175">
        <f t="shared" si="75"/>
        <v>26284.71</v>
      </c>
      <c r="L1211" s="134">
        <v>17.600000000000001</v>
      </c>
      <c r="M1211" s="132" t="s">
        <v>62</v>
      </c>
      <c r="N1211" s="132" t="s">
        <v>62</v>
      </c>
      <c r="O1211" s="132" t="s">
        <v>1392</v>
      </c>
    </row>
    <row r="1212" spans="1:15" s="131" customFormat="1" ht="27" x14ac:dyDescent="0.25">
      <c r="A1212" s="132"/>
      <c r="B1212" s="132" t="s">
        <v>61</v>
      </c>
      <c r="C1212" s="133">
        <v>861</v>
      </c>
      <c r="D1212" s="132" t="s">
        <v>1723</v>
      </c>
      <c r="E1212" s="132">
        <v>0.3901</v>
      </c>
      <c r="F1212" s="134">
        <v>1</v>
      </c>
      <c r="G1212" s="134">
        <v>1</v>
      </c>
      <c r="H1212" s="171">
        <f t="shared" si="72"/>
        <v>0.3901</v>
      </c>
      <c r="I1212" s="174">
        <f t="shared" si="73"/>
        <v>0.3901</v>
      </c>
      <c r="J1212" s="173">
        <f t="shared" si="74"/>
        <v>2427.59</v>
      </c>
      <c r="K1212" s="175">
        <f t="shared" si="75"/>
        <v>2427.59</v>
      </c>
      <c r="L1212" s="134">
        <v>2.84</v>
      </c>
      <c r="M1212" s="132" t="s">
        <v>4</v>
      </c>
      <c r="N1212" s="132" t="s">
        <v>3</v>
      </c>
      <c r="O1212" s="132" t="s">
        <v>1392</v>
      </c>
    </row>
    <row r="1213" spans="1:15" s="131" customFormat="1" ht="27" x14ac:dyDescent="0.25">
      <c r="A1213" s="132"/>
      <c r="B1213" s="132" t="s">
        <v>60</v>
      </c>
      <c r="C1213" s="133">
        <v>861</v>
      </c>
      <c r="D1213" s="132" t="s">
        <v>1723</v>
      </c>
      <c r="E1213" s="132">
        <v>0.50129999999999997</v>
      </c>
      <c r="F1213" s="134">
        <v>1</v>
      </c>
      <c r="G1213" s="134">
        <v>1</v>
      </c>
      <c r="H1213" s="171">
        <f t="shared" si="72"/>
        <v>0.50129999999999997</v>
      </c>
      <c r="I1213" s="174">
        <f t="shared" si="73"/>
        <v>0.50129999999999997</v>
      </c>
      <c r="J1213" s="173">
        <f t="shared" si="74"/>
        <v>3119.59</v>
      </c>
      <c r="K1213" s="175">
        <f t="shared" si="75"/>
        <v>3119.59</v>
      </c>
      <c r="L1213" s="134">
        <v>3.48</v>
      </c>
      <c r="M1213" s="132" t="s">
        <v>4</v>
      </c>
      <c r="N1213" s="132" t="s">
        <v>3</v>
      </c>
      <c r="O1213" s="132" t="s">
        <v>1392</v>
      </c>
    </row>
    <row r="1214" spans="1:15" s="131" customFormat="1" ht="27" x14ac:dyDescent="0.25">
      <c r="A1214" s="132"/>
      <c r="B1214" s="132" t="s">
        <v>59</v>
      </c>
      <c r="C1214" s="133">
        <v>861</v>
      </c>
      <c r="D1214" s="132" t="s">
        <v>1723</v>
      </c>
      <c r="E1214" s="132">
        <v>0.75280000000000002</v>
      </c>
      <c r="F1214" s="134">
        <v>1</v>
      </c>
      <c r="G1214" s="134">
        <v>1</v>
      </c>
      <c r="H1214" s="171">
        <f t="shared" si="72"/>
        <v>0.75280000000000002</v>
      </c>
      <c r="I1214" s="174">
        <f t="shared" si="73"/>
        <v>0.75280000000000002</v>
      </c>
      <c r="J1214" s="173">
        <f t="shared" si="74"/>
        <v>4684.67</v>
      </c>
      <c r="K1214" s="175">
        <f t="shared" si="75"/>
        <v>4684.67</v>
      </c>
      <c r="L1214" s="134">
        <v>5.14</v>
      </c>
      <c r="M1214" s="132" t="s">
        <v>4</v>
      </c>
      <c r="N1214" s="132" t="s">
        <v>3</v>
      </c>
      <c r="O1214" s="132" t="s">
        <v>1392</v>
      </c>
    </row>
    <row r="1215" spans="1:15" s="131" customFormat="1" ht="27" x14ac:dyDescent="0.25">
      <c r="A1215" s="132"/>
      <c r="B1215" s="132" t="s">
        <v>58</v>
      </c>
      <c r="C1215" s="133">
        <v>861</v>
      </c>
      <c r="D1215" s="132" t="s">
        <v>1723</v>
      </c>
      <c r="E1215" s="132">
        <v>1.6464000000000001</v>
      </c>
      <c r="F1215" s="134">
        <v>1</v>
      </c>
      <c r="G1215" s="134">
        <v>1</v>
      </c>
      <c r="H1215" s="171">
        <f t="shared" si="72"/>
        <v>1.6464000000000001</v>
      </c>
      <c r="I1215" s="174">
        <f t="shared" si="73"/>
        <v>1.6464000000000001</v>
      </c>
      <c r="J1215" s="173">
        <f t="shared" si="74"/>
        <v>10245.549999999999</v>
      </c>
      <c r="K1215" s="175">
        <f t="shared" si="75"/>
        <v>10245.549999999999</v>
      </c>
      <c r="L1215" s="134">
        <v>9.33</v>
      </c>
      <c r="M1215" s="132" t="s">
        <v>4</v>
      </c>
      <c r="N1215" s="132" t="s">
        <v>3</v>
      </c>
      <c r="O1215" s="132" t="s">
        <v>1392</v>
      </c>
    </row>
    <row r="1216" spans="1:15" s="131" customFormat="1" x14ac:dyDescent="0.25">
      <c r="A1216" s="132"/>
      <c r="B1216" s="132" t="s">
        <v>57</v>
      </c>
      <c r="C1216" s="133">
        <v>862</v>
      </c>
      <c r="D1216" s="132" t="s">
        <v>1724</v>
      </c>
      <c r="E1216" s="132">
        <v>0.33090000000000003</v>
      </c>
      <c r="F1216" s="134">
        <v>1</v>
      </c>
      <c r="G1216" s="134">
        <v>1</v>
      </c>
      <c r="H1216" s="171">
        <f t="shared" si="72"/>
        <v>0.33090000000000003</v>
      </c>
      <c r="I1216" s="174">
        <f t="shared" si="73"/>
        <v>0.33090000000000003</v>
      </c>
      <c r="J1216" s="173">
        <f t="shared" si="74"/>
        <v>2059.19</v>
      </c>
      <c r="K1216" s="175">
        <f t="shared" si="75"/>
        <v>2059.19</v>
      </c>
      <c r="L1216" s="134">
        <v>6.07</v>
      </c>
      <c r="M1216" s="132" t="s">
        <v>4</v>
      </c>
      <c r="N1216" s="132" t="s">
        <v>3</v>
      </c>
      <c r="O1216" s="132" t="s">
        <v>1392</v>
      </c>
    </row>
    <row r="1217" spans="1:15" s="131" customFormat="1" x14ac:dyDescent="0.25">
      <c r="A1217" s="132"/>
      <c r="B1217" s="132" t="s">
        <v>56</v>
      </c>
      <c r="C1217" s="133">
        <v>862</v>
      </c>
      <c r="D1217" s="132" t="s">
        <v>1724</v>
      </c>
      <c r="E1217" s="132">
        <v>0.54859999999999998</v>
      </c>
      <c r="F1217" s="134">
        <v>1</v>
      </c>
      <c r="G1217" s="134">
        <v>1</v>
      </c>
      <c r="H1217" s="171">
        <f t="shared" si="72"/>
        <v>0.54859999999999998</v>
      </c>
      <c r="I1217" s="174">
        <f t="shared" si="73"/>
        <v>0.54859999999999998</v>
      </c>
      <c r="J1217" s="173">
        <f t="shared" si="74"/>
        <v>3413.94</v>
      </c>
      <c r="K1217" s="175">
        <f t="shared" si="75"/>
        <v>3413.94</v>
      </c>
      <c r="L1217" s="134">
        <v>8.7200000000000006</v>
      </c>
      <c r="M1217" s="132" t="s">
        <v>4</v>
      </c>
      <c r="N1217" s="132" t="s">
        <v>3</v>
      </c>
      <c r="O1217" s="132" t="s">
        <v>1392</v>
      </c>
    </row>
    <row r="1218" spans="1:15" s="131" customFormat="1" x14ac:dyDescent="0.25">
      <c r="A1218" s="132"/>
      <c r="B1218" s="132" t="s">
        <v>55</v>
      </c>
      <c r="C1218" s="133">
        <v>862</v>
      </c>
      <c r="D1218" s="132" t="s">
        <v>1724</v>
      </c>
      <c r="E1218" s="132">
        <v>0.81459999999999999</v>
      </c>
      <c r="F1218" s="134">
        <v>1</v>
      </c>
      <c r="G1218" s="134">
        <v>1</v>
      </c>
      <c r="H1218" s="171">
        <f t="shared" si="72"/>
        <v>0.81459999999999999</v>
      </c>
      <c r="I1218" s="174">
        <f t="shared" si="73"/>
        <v>0.81459999999999999</v>
      </c>
      <c r="J1218" s="173">
        <f t="shared" si="74"/>
        <v>5069.26</v>
      </c>
      <c r="K1218" s="175">
        <f t="shared" si="75"/>
        <v>5069.26</v>
      </c>
      <c r="L1218" s="134">
        <v>10.97</v>
      </c>
      <c r="M1218" s="132" t="s">
        <v>4</v>
      </c>
      <c r="N1218" s="132" t="s">
        <v>3</v>
      </c>
      <c r="O1218" s="132" t="s">
        <v>1392</v>
      </c>
    </row>
    <row r="1219" spans="1:15" s="131" customFormat="1" x14ac:dyDescent="0.25">
      <c r="A1219" s="132"/>
      <c r="B1219" s="132" t="s">
        <v>54</v>
      </c>
      <c r="C1219" s="133">
        <v>862</v>
      </c>
      <c r="D1219" s="132" t="s">
        <v>1724</v>
      </c>
      <c r="E1219" s="132">
        <v>1.2083999999999999</v>
      </c>
      <c r="F1219" s="134">
        <v>1</v>
      </c>
      <c r="G1219" s="134">
        <v>1</v>
      </c>
      <c r="H1219" s="171">
        <f t="shared" si="72"/>
        <v>1.2083999999999999</v>
      </c>
      <c r="I1219" s="174">
        <f t="shared" si="73"/>
        <v>1.2083999999999999</v>
      </c>
      <c r="J1219" s="173">
        <f t="shared" si="74"/>
        <v>7519.87</v>
      </c>
      <c r="K1219" s="175">
        <f t="shared" si="75"/>
        <v>7519.87</v>
      </c>
      <c r="L1219" s="134">
        <v>12.54</v>
      </c>
      <c r="M1219" s="132" t="s">
        <v>4</v>
      </c>
      <c r="N1219" s="132" t="s">
        <v>3</v>
      </c>
      <c r="O1219" s="132" t="s">
        <v>1392</v>
      </c>
    </row>
    <row r="1220" spans="1:15" s="131" customFormat="1" x14ac:dyDescent="0.25">
      <c r="A1220" s="132"/>
      <c r="B1220" s="132" t="s">
        <v>53</v>
      </c>
      <c r="C1220" s="133">
        <v>863</v>
      </c>
      <c r="D1220" s="132" t="s">
        <v>1725</v>
      </c>
      <c r="E1220" s="132">
        <v>0.5665</v>
      </c>
      <c r="F1220" s="134">
        <v>1.4</v>
      </c>
      <c r="G1220" s="134">
        <v>1.4</v>
      </c>
      <c r="H1220" s="171">
        <f t="shared" si="72"/>
        <v>0.79310000000000003</v>
      </c>
      <c r="I1220" s="174">
        <f t="shared" si="73"/>
        <v>0.79310000000000003</v>
      </c>
      <c r="J1220" s="173">
        <f t="shared" si="74"/>
        <v>4935.46</v>
      </c>
      <c r="K1220" s="175">
        <f t="shared" si="75"/>
        <v>4935.46</v>
      </c>
      <c r="L1220" s="134">
        <v>9.3699999999999992</v>
      </c>
      <c r="M1220" s="132" t="s">
        <v>49</v>
      </c>
      <c r="N1220" s="132" t="s">
        <v>49</v>
      </c>
      <c r="O1220" s="132" t="s">
        <v>1392</v>
      </c>
    </row>
    <row r="1221" spans="1:15" s="131" customFormat="1" x14ac:dyDescent="0.25">
      <c r="A1221" s="132"/>
      <c r="B1221" s="132" t="s">
        <v>52</v>
      </c>
      <c r="C1221" s="133">
        <v>863</v>
      </c>
      <c r="D1221" s="132" t="s">
        <v>1725</v>
      </c>
      <c r="E1221" s="132">
        <v>1.7302999999999999</v>
      </c>
      <c r="F1221" s="134">
        <v>1.4</v>
      </c>
      <c r="G1221" s="134">
        <v>1.4</v>
      </c>
      <c r="H1221" s="171">
        <f t="shared" si="72"/>
        <v>2.4224199999999998</v>
      </c>
      <c r="I1221" s="174">
        <f t="shared" si="73"/>
        <v>2.4224199999999998</v>
      </c>
      <c r="J1221" s="173">
        <f t="shared" si="74"/>
        <v>15074.72</v>
      </c>
      <c r="K1221" s="175">
        <f t="shared" si="75"/>
        <v>15074.72</v>
      </c>
      <c r="L1221" s="134">
        <v>17.46</v>
      </c>
      <c r="M1221" s="132" t="s">
        <v>49</v>
      </c>
      <c r="N1221" s="132" t="s">
        <v>49</v>
      </c>
      <c r="O1221" s="132" t="s">
        <v>1392</v>
      </c>
    </row>
    <row r="1222" spans="1:15" s="131" customFormat="1" x14ac:dyDescent="0.25">
      <c r="A1222" s="132"/>
      <c r="B1222" s="132" t="s">
        <v>51</v>
      </c>
      <c r="C1222" s="133">
        <v>863</v>
      </c>
      <c r="D1222" s="132" t="s">
        <v>1725</v>
      </c>
      <c r="E1222" s="132">
        <v>3.3374000000000001</v>
      </c>
      <c r="F1222" s="134">
        <v>1.4</v>
      </c>
      <c r="G1222" s="134">
        <v>1.4</v>
      </c>
      <c r="H1222" s="171">
        <f t="shared" si="72"/>
        <v>4.6723600000000003</v>
      </c>
      <c r="I1222" s="174">
        <f t="shared" si="73"/>
        <v>4.6723600000000003</v>
      </c>
      <c r="J1222" s="173">
        <f t="shared" si="74"/>
        <v>29076.1</v>
      </c>
      <c r="K1222" s="175">
        <f t="shared" si="75"/>
        <v>29076.1</v>
      </c>
      <c r="L1222" s="134">
        <v>26.91</v>
      </c>
      <c r="M1222" s="132" t="s">
        <v>49</v>
      </c>
      <c r="N1222" s="132" t="s">
        <v>49</v>
      </c>
      <c r="O1222" s="132" t="s">
        <v>1392</v>
      </c>
    </row>
    <row r="1223" spans="1:15" s="131" customFormat="1" x14ac:dyDescent="0.25">
      <c r="A1223" s="132"/>
      <c r="B1223" s="132" t="s">
        <v>50</v>
      </c>
      <c r="C1223" s="133">
        <v>863</v>
      </c>
      <c r="D1223" s="132" t="s">
        <v>1725</v>
      </c>
      <c r="E1223" s="132">
        <v>8.2906999999999993</v>
      </c>
      <c r="F1223" s="134">
        <v>1.4</v>
      </c>
      <c r="G1223" s="134">
        <v>1.4</v>
      </c>
      <c r="H1223" s="171">
        <f t="shared" si="72"/>
        <v>11.60698</v>
      </c>
      <c r="I1223" s="174">
        <f t="shared" si="73"/>
        <v>11.60698</v>
      </c>
      <c r="J1223" s="173">
        <f t="shared" si="74"/>
        <v>72230.240000000005</v>
      </c>
      <c r="K1223" s="175">
        <f t="shared" si="75"/>
        <v>72230.240000000005</v>
      </c>
      <c r="L1223" s="134">
        <v>42.94</v>
      </c>
      <c r="M1223" s="132" t="s">
        <v>49</v>
      </c>
      <c r="N1223" s="132" t="s">
        <v>49</v>
      </c>
      <c r="O1223" s="132" t="s">
        <v>1392</v>
      </c>
    </row>
    <row r="1224" spans="1:15" s="131" customFormat="1" ht="27" x14ac:dyDescent="0.25">
      <c r="A1224" s="132"/>
      <c r="B1224" s="132" t="s">
        <v>48</v>
      </c>
      <c r="C1224" s="133">
        <v>890</v>
      </c>
      <c r="D1224" s="132" t="s">
        <v>1726</v>
      </c>
      <c r="E1224" s="132">
        <v>1.0357000000000001</v>
      </c>
      <c r="F1224" s="134">
        <v>1</v>
      </c>
      <c r="G1224" s="134">
        <v>1</v>
      </c>
      <c r="H1224" s="171">
        <f t="shared" si="72"/>
        <v>1.0357000000000001</v>
      </c>
      <c r="I1224" s="174">
        <f t="shared" si="73"/>
        <v>1.0357000000000001</v>
      </c>
      <c r="J1224" s="173">
        <f t="shared" si="74"/>
        <v>6445.16</v>
      </c>
      <c r="K1224" s="175">
        <f t="shared" si="75"/>
        <v>6445.16</v>
      </c>
      <c r="L1224" s="134">
        <v>1.5</v>
      </c>
      <c r="M1224" s="132" t="s">
        <v>4</v>
      </c>
      <c r="N1224" s="132" t="s">
        <v>3</v>
      </c>
      <c r="O1224" s="132" t="s">
        <v>1392</v>
      </c>
    </row>
    <row r="1225" spans="1:15" s="131" customFormat="1" ht="27" x14ac:dyDescent="0.25">
      <c r="A1225" s="132"/>
      <c r="B1225" s="132" t="s">
        <v>47</v>
      </c>
      <c r="C1225" s="133">
        <v>890</v>
      </c>
      <c r="D1225" s="132" t="s">
        <v>1726</v>
      </c>
      <c r="E1225" s="132">
        <v>1.3409</v>
      </c>
      <c r="F1225" s="134">
        <v>1</v>
      </c>
      <c r="G1225" s="134">
        <v>1</v>
      </c>
      <c r="H1225" s="171">
        <f t="shared" si="72"/>
        <v>1.3409</v>
      </c>
      <c r="I1225" s="174">
        <f t="shared" si="73"/>
        <v>1.3409</v>
      </c>
      <c r="J1225" s="173">
        <f t="shared" si="74"/>
        <v>8344.42</v>
      </c>
      <c r="K1225" s="175">
        <f t="shared" si="75"/>
        <v>8344.42</v>
      </c>
      <c r="L1225" s="134">
        <v>7.26</v>
      </c>
      <c r="M1225" s="132" t="s">
        <v>4</v>
      </c>
      <c r="N1225" s="132" t="s">
        <v>3</v>
      </c>
      <c r="O1225" s="132" t="s">
        <v>1392</v>
      </c>
    </row>
    <row r="1226" spans="1:15" s="131" customFormat="1" ht="27" x14ac:dyDescent="0.25">
      <c r="A1226" s="132"/>
      <c r="B1226" s="132" t="s">
        <v>46</v>
      </c>
      <c r="C1226" s="133">
        <v>890</v>
      </c>
      <c r="D1226" s="132" t="s">
        <v>1726</v>
      </c>
      <c r="E1226" s="132">
        <v>1.9293</v>
      </c>
      <c r="F1226" s="134">
        <v>1</v>
      </c>
      <c r="G1226" s="134">
        <v>1</v>
      </c>
      <c r="H1226" s="171">
        <f t="shared" si="72"/>
        <v>1.9293</v>
      </c>
      <c r="I1226" s="174">
        <f t="shared" si="73"/>
        <v>1.9293</v>
      </c>
      <c r="J1226" s="173">
        <f t="shared" si="74"/>
        <v>12006.03</v>
      </c>
      <c r="K1226" s="175">
        <f t="shared" si="75"/>
        <v>12006.03</v>
      </c>
      <c r="L1226" s="134">
        <v>9.57</v>
      </c>
      <c r="M1226" s="132" t="s">
        <v>4</v>
      </c>
      <c r="N1226" s="132" t="s">
        <v>3</v>
      </c>
      <c r="O1226" s="132" t="s">
        <v>1392</v>
      </c>
    </row>
    <row r="1227" spans="1:15" s="131" customFormat="1" ht="27" x14ac:dyDescent="0.25">
      <c r="A1227" s="132"/>
      <c r="B1227" s="132" t="s">
        <v>45</v>
      </c>
      <c r="C1227" s="133">
        <v>890</v>
      </c>
      <c r="D1227" s="132" t="s">
        <v>1726</v>
      </c>
      <c r="E1227" s="132">
        <v>3.9123000000000001</v>
      </c>
      <c r="F1227" s="134">
        <v>1</v>
      </c>
      <c r="G1227" s="134">
        <v>1</v>
      </c>
      <c r="H1227" s="171">
        <f t="shared" si="72"/>
        <v>3.9123000000000001</v>
      </c>
      <c r="I1227" s="174">
        <f t="shared" si="73"/>
        <v>3.9123000000000001</v>
      </c>
      <c r="J1227" s="173">
        <f t="shared" si="74"/>
        <v>24346.240000000002</v>
      </c>
      <c r="K1227" s="175">
        <f t="shared" si="75"/>
        <v>24346.240000000002</v>
      </c>
      <c r="L1227" s="134">
        <v>14.35</v>
      </c>
      <c r="M1227" s="132" t="s">
        <v>4</v>
      </c>
      <c r="N1227" s="132" t="s">
        <v>3</v>
      </c>
      <c r="O1227" s="132" t="s">
        <v>1392</v>
      </c>
    </row>
    <row r="1228" spans="1:15" s="131" customFormat="1" x14ac:dyDescent="0.25">
      <c r="A1228" s="132"/>
      <c r="B1228" s="132" t="s">
        <v>44</v>
      </c>
      <c r="C1228" s="133">
        <v>892</v>
      </c>
      <c r="D1228" s="132" t="s">
        <v>1727</v>
      </c>
      <c r="E1228" s="132">
        <v>0.61129999999999995</v>
      </c>
      <c r="F1228" s="134">
        <v>1</v>
      </c>
      <c r="G1228" s="134">
        <v>1</v>
      </c>
      <c r="H1228" s="171">
        <f t="shared" si="72"/>
        <v>0.61129999999999995</v>
      </c>
      <c r="I1228" s="174">
        <f t="shared" si="73"/>
        <v>0.61129999999999995</v>
      </c>
      <c r="J1228" s="173">
        <f t="shared" si="74"/>
        <v>3804.12</v>
      </c>
      <c r="K1228" s="175">
        <f t="shared" si="75"/>
        <v>3804.12</v>
      </c>
      <c r="L1228" s="134">
        <v>6.04</v>
      </c>
      <c r="M1228" s="132" t="s">
        <v>4</v>
      </c>
      <c r="N1228" s="132" t="s">
        <v>3</v>
      </c>
      <c r="O1228" s="132" t="s">
        <v>1392</v>
      </c>
    </row>
    <row r="1229" spans="1:15" s="131" customFormat="1" x14ac:dyDescent="0.25">
      <c r="A1229" s="132"/>
      <c r="B1229" s="132" t="s">
        <v>43</v>
      </c>
      <c r="C1229" s="133">
        <v>892</v>
      </c>
      <c r="D1229" s="132" t="s">
        <v>1727</v>
      </c>
      <c r="E1229" s="132">
        <v>1.0489999999999999</v>
      </c>
      <c r="F1229" s="134">
        <v>1</v>
      </c>
      <c r="G1229" s="134">
        <v>1</v>
      </c>
      <c r="H1229" s="171">
        <f t="shared" ref="H1229:H1269" si="76">ROUND(E1229*F1229,5)</f>
        <v>1.0489999999999999</v>
      </c>
      <c r="I1229" s="174">
        <f t="shared" ref="I1229:I1269" si="77">ROUND(E1229*G1229,5)</f>
        <v>1.0489999999999999</v>
      </c>
      <c r="J1229" s="173">
        <f t="shared" ref="J1229:J1269" si="78">ROUND(H1229*6223,2)</f>
        <v>6527.93</v>
      </c>
      <c r="K1229" s="175">
        <f t="shared" ref="K1229:K1269" si="79">ROUND(I1229*6223,2)</f>
        <v>6527.93</v>
      </c>
      <c r="L1229" s="134">
        <v>5.93</v>
      </c>
      <c r="M1229" s="132" t="s">
        <v>4</v>
      </c>
      <c r="N1229" s="132" t="s">
        <v>3</v>
      </c>
      <c r="O1229" s="132" t="s">
        <v>1392</v>
      </c>
    </row>
    <row r="1230" spans="1:15" s="131" customFormat="1" x14ac:dyDescent="0.25">
      <c r="A1230" s="132"/>
      <c r="B1230" s="132" t="s">
        <v>42</v>
      </c>
      <c r="C1230" s="133">
        <v>892</v>
      </c>
      <c r="D1230" s="132" t="s">
        <v>1727</v>
      </c>
      <c r="E1230" s="132">
        <v>1.3197000000000001</v>
      </c>
      <c r="F1230" s="134">
        <v>1</v>
      </c>
      <c r="G1230" s="134">
        <v>1</v>
      </c>
      <c r="H1230" s="171">
        <f t="shared" si="76"/>
        <v>1.3197000000000001</v>
      </c>
      <c r="I1230" s="174">
        <f t="shared" si="77"/>
        <v>1.3197000000000001</v>
      </c>
      <c r="J1230" s="173">
        <f t="shared" si="78"/>
        <v>8212.49</v>
      </c>
      <c r="K1230" s="175">
        <f t="shared" si="79"/>
        <v>8212.49</v>
      </c>
      <c r="L1230" s="134">
        <v>7.18</v>
      </c>
      <c r="M1230" s="132" t="s">
        <v>4</v>
      </c>
      <c r="N1230" s="132" t="s">
        <v>3</v>
      </c>
      <c r="O1230" s="132" t="s">
        <v>1392</v>
      </c>
    </row>
    <row r="1231" spans="1:15" s="131" customFormat="1" x14ac:dyDescent="0.25">
      <c r="A1231" s="132"/>
      <c r="B1231" s="132" t="s">
        <v>41</v>
      </c>
      <c r="C1231" s="133">
        <v>892</v>
      </c>
      <c r="D1231" s="132" t="s">
        <v>1727</v>
      </c>
      <c r="E1231" s="132">
        <v>2.3597999999999999</v>
      </c>
      <c r="F1231" s="134">
        <v>1</v>
      </c>
      <c r="G1231" s="134">
        <v>1</v>
      </c>
      <c r="H1231" s="171">
        <f t="shared" si="76"/>
        <v>2.3597999999999999</v>
      </c>
      <c r="I1231" s="174">
        <f t="shared" si="77"/>
        <v>2.3597999999999999</v>
      </c>
      <c r="J1231" s="173">
        <f t="shared" si="78"/>
        <v>14685.04</v>
      </c>
      <c r="K1231" s="175">
        <f t="shared" si="79"/>
        <v>14685.04</v>
      </c>
      <c r="L1231" s="134">
        <v>10.69</v>
      </c>
      <c r="M1231" s="132" t="s">
        <v>4</v>
      </c>
      <c r="N1231" s="132" t="s">
        <v>3</v>
      </c>
      <c r="O1231" s="132" t="s">
        <v>1392</v>
      </c>
    </row>
    <row r="1232" spans="1:15" s="131" customFormat="1" ht="27" x14ac:dyDescent="0.25">
      <c r="A1232" s="132"/>
      <c r="B1232" s="132" t="s">
        <v>40</v>
      </c>
      <c r="C1232" s="133">
        <v>893</v>
      </c>
      <c r="D1232" s="132" t="s">
        <v>1728</v>
      </c>
      <c r="E1232" s="132">
        <v>0.63180000000000003</v>
      </c>
      <c r="F1232" s="134">
        <v>1</v>
      </c>
      <c r="G1232" s="134">
        <v>1</v>
      </c>
      <c r="H1232" s="171">
        <f t="shared" si="76"/>
        <v>0.63180000000000003</v>
      </c>
      <c r="I1232" s="174">
        <f t="shared" si="77"/>
        <v>0.63180000000000003</v>
      </c>
      <c r="J1232" s="173">
        <f t="shared" si="78"/>
        <v>3931.69</v>
      </c>
      <c r="K1232" s="175">
        <f t="shared" si="79"/>
        <v>3931.69</v>
      </c>
      <c r="L1232" s="134">
        <v>3.58</v>
      </c>
      <c r="M1232" s="132" t="s">
        <v>4</v>
      </c>
      <c r="N1232" s="132" t="s">
        <v>3</v>
      </c>
      <c r="O1232" s="132" t="s">
        <v>1392</v>
      </c>
    </row>
    <row r="1233" spans="1:15" s="131" customFormat="1" ht="27" x14ac:dyDescent="0.25">
      <c r="A1233" s="132"/>
      <c r="B1233" s="132" t="s">
        <v>39</v>
      </c>
      <c r="C1233" s="133">
        <v>893</v>
      </c>
      <c r="D1233" s="132" t="s">
        <v>1728</v>
      </c>
      <c r="E1233" s="132">
        <v>0.96230000000000004</v>
      </c>
      <c r="F1233" s="134">
        <v>1</v>
      </c>
      <c r="G1233" s="134">
        <v>1</v>
      </c>
      <c r="H1233" s="171">
        <f t="shared" si="76"/>
        <v>0.96230000000000004</v>
      </c>
      <c r="I1233" s="174">
        <f t="shared" si="77"/>
        <v>0.96230000000000004</v>
      </c>
      <c r="J1233" s="173">
        <f t="shared" si="78"/>
        <v>5988.39</v>
      </c>
      <c r="K1233" s="175">
        <f t="shared" si="79"/>
        <v>5988.39</v>
      </c>
      <c r="L1233" s="134">
        <v>5.4</v>
      </c>
      <c r="M1233" s="132" t="s">
        <v>4</v>
      </c>
      <c r="N1233" s="132" t="s">
        <v>3</v>
      </c>
      <c r="O1233" s="132" t="s">
        <v>1392</v>
      </c>
    </row>
    <row r="1234" spans="1:15" s="131" customFormat="1" ht="27" x14ac:dyDescent="0.25">
      <c r="A1234" s="132"/>
      <c r="B1234" s="132" t="s">
        <v>38</v>
      </c>
      <c r="C1234" s="133">
        <v>893</v>
      </c>
      <c r="D1234" s="132" t="s">
        <v>1728</v>
      </c>
      <c r="E1234" s="132">
        <v>1.3895</v>
      </c>
      <c r="F1234" s="134">
        <v>1</v>
      </c>
      <c r="G1234" s="134">
        <v>1</v>
      </c>
      <c r="H1234" s="171">
        <f t="shared" si="76"/>
        <v>1.3895</v>
      </c>
      <c r="I1234" s="174">
        <f t="shared" si="77"/>
        <v>1.3895</v>
      </c>
      <c r="J1234" s="173">
        <f t="shared" si="78"/>
        <v>8646.86</v>
      </c>
      <c r="K1234" s="175">
        <f t="shared" si="79"/>
        <v>8646.86</v>
      </c>
      <c r="L1234" s="134">
        <v>7.53</v>
      </c>
      <c r="M1234" s="132" t="s">
        <v>4</v>
      </c>
      <c r="N1234" s="132" t="s">
        <v>3</v>
      </c>
      <c r="O1234" s="132" t="s">
        <v>1392</v>
      </c>
    </row>
    <row r="1235" spans="1:15" s="131" customFormat="1" ht="27" x14ac:dyDescent="0.25">
      <c r="A1235" s="132"/>
      <c r="B1235" s="132" t="s">
        <v>37</v>
      </c>
      <c r="C1235" s="133">
        <v>893</v>
      </c>
      <c r="D1235" s="132" t="s">
        <v>1728</v>
      </c>
      <c r="E1235" s="132">
        <v>2.7063000000000001</v>
      </c>
      <c r="F1235" s="134">
        <v>1</v>
      </c>
      <c r="G1235" s="134">
        <v>1</v>
      </c>
      <c r="H1235" s="171">
        <f t="shared" si="76"/>
        <v>2.7063000000000001</v>
      </c>
      <c r="I1235" s="174">
        <f t="shared" si="77"/>
        <v>2.7063000000000001</v>
      </c>
      <c r="J1235" s="173">
        <f t="shared" si="78"/>
        <v>16841.3</v>
      </c>
      <c r="K1235" s="175">
        <f t="shared" si="79"/>
        <v>16841.3</v>
      </c>
      <c r="L1235" s="134">
        <v>13.18</v>
      </c>
      <c r="M1235" s="132" t="s">
        <v>4</v>
      </c>
      <c r="N1235" s="132" t="s">
        <v>3</v>
      </c>
      <c r="O1235" s="132" t="s">
        <v>1392</v>
      </c>
    </row>
    <row r="1236" spans="1:15" s="131" customFormat="1" ht="27" x14ac:dyDescent="0.25">
      <c r="A1236" s="132"/>
      <c r="B1236" s="132" t="s">
        <v>36</v>
      </c>
      <c r="C1236" s="133">
        <v>894</v>
      </c>
      <c r="D1236" s="132" t="s">
        <v>1729</v>
      </c>
      <c r="E1236" s="132">
        <v>0.62529999999999997</v>
      </c>
      <c r="F1236" s="134">
        <v>1</v>
      </c>
      <c r="G1236" s="134">
        <v>1</v>
      </c>
      <c r="H1236" s="171">
        <f t="shared" si="76"/>
        <v>0.62529999999999997</v>
      </c>
      <c r="I1236" s="174">
        <f t="shared" si="77"/>
        <v>0.62529999999999997</v>
      </c>
      <c r="J1236" s="173">
        <f t="shared" si="78"/>
        <v>3891.24</v>
      </c>
      <c r="K1236" s="175">
        <f t="shared" si="79"/>
        <v>3891.24</v>
      </c>
      <c r="L1236" s="134">
        <v>3.48</v>
      </c>
      <c r="M1236" s="132" t="s">
        <v>4</v>
      </c>
      <c r="N1236" s="132" t="s">
        <v>3</v>
      </c>
      <c r="O1236" s="132" t="s">
        <v>1392</v>
      </c>
    </row>
    <row r="1237" spans="1:15" s="131" customFormat="1" ht="27" x14ac:dyDescent="0.25">
      <c r="A1237" s="132"/>
      <c r="B1237" s="132" t="s">
        <v>35</v>
      </c>
      <c r="C1237" s="133">
        <v>894</v>
      </c>
      <c r="D1237" s="132" t="s">
        <v>1729</v>
      </c>
      <c r="E1237" s="132">
        <v>0.78539999999999999</v>
      </c>
      <c r="F1237" s="134">
        <v>1</v>
      </c>
      <c r="G1237" s="134">
        <v>1</v>
      </c>
      <c r="H1237" s="171">
        <f t="shared" si="76"/>
        <v>0.78539999999999999</v>
      </c>
      <c r="I1237" s="174">
        <f t="shared" si="77"/>
        <v>0.78539999999999999</v>
      </c>
      <c r="J1237" s="173">
        <f t="shared" si="78"/>
        <v>4887.54</v>
      </c>
      <c r="K1237" s="175">
        <f t="shared" si="79"/>
        <v>4887.54</v>
      </c>
      <c r="L1237" s="134">
        <v>4.21</v>
      </c>
      <c r="M1237" s="132" t="s">
        <v>4</v>
      </c>
      <c r="N1237" s="132" t="s">
        <v>3</v>
      </c>
      <c r="O1237" s="132" t="s">
        <v>1392</v>
      </c>
    </row>
    <row r="1238" spans="1:15" s="131" customFormat="1" ht="27" x14ac:dyDescent="0.25">
      <c r="A1238" s="132"/>
      <c r="B1238" s="132" t="s">
        <v>34</v>
      </c>
      <c r="C1238" s="133">
        <v>894</v>
      </c>
      <c r="D1238" s="132" t="s">
        <v>1729</v>
      </c>
      <c r="E1238" s="132">
        <v>1.1313</v>
      </c>
      <c r="F1238" s="134">
        <v>1</v>
      </c>
      <c r="G1238" s="134">
        <v>1</v>
      </c>
      <c r="H1238" s="171">
        <f t="shared" si="76"/>
        <v>1.1313</v>
      </c>
      <c r="I1238" s="174">
        <f t="shared" si="77"/>
        <v>1.1313</v>
      </c>
      <c r="J1238" s="173">
        <f t="shared" si="78"/>
        <v>7040.08</v>
      </c>
      <c r="K1238" s="175">
        <f t="shared" si="79"/>
        <v>7040.08</v>
      </c>
      <c r="L1238" s="134">
        <v>5.67</v>
      </c>
      <c r="M1238" s="132" t="s">
        <v>4</v>
      </c>
      <c r="N1238" s="132" t="s">
        <v>3</v>
      </c>
      <c r="O1238" s="132" t="s">
        <v>1392</v>
      </c>
    </row>
    <row r="1239" spans="1:15" s="131" customFormat="1" ht="27" x14ac:dyDescent="0.25">
      <c r="A1239" s="132"/>
      <c r="B1239" s="132" t="s">
        <v>33</v>
      </c>
      <c r="C1239" s="133">
        <v>894</v>
      </c>
      <c r="D1239" s="132" t="s">
        <v>1729</v>
      </c>
      <c r="E1239" s="132">
        <v>2.0813000000000001</v>
      </c>
      <c r="F1239" s="134">
        <v>1</v>
      </c>
      <c r="G1239" s="134">
        <v>1</v>
      </c>
      <c r="H1239" s="171">
        <f t="shared" si="76"/>
        <v>2.0813000000000001</v>
      </c>
      <c r="I1239" s="174">
        <f t="shared" si="77"/>
        <v>2.0813000000000001</v>
      </c>
      <c r="J1239" s="173">
        <f t="shared" si="78"/>
        <v>12951.93</v>
      </c>
      <c r="K1239" s="175">
        <f t="shared" si="79"/>
        <v>12951.93</v>
      </c>
      <c r="L1239" s="134">
        <v>8.36</v>
      </c>
      <c r="M1239" s="132" t="s">
        <v>4</v>
      </c>
      <c r="N1239" s="132" t="s">
        <v>3</v>
      </c>
      <c r="O1239" s="132" t="s">
        <v>1392</v>
      </c>
    </row>
    <row r="1240" spans="1:15" s="131" customFormat="1" ht="27" x14ac:dyDescent="0.25">
      <c r="A1240" s="132"/>
      <c r="B1240" s="132" t="s">
        <v>32</v>
      </c>
      <c r="C1240" s="133">
        <v>910</v>
      </c>
      <c r="D1240" s="132" t="s">
        <v>1730</v>
      </c>
      <c r="E1240" s="132">
        <v>3.3831000000000002</v>
      </c>
      <c r="F1240" s="134">
        <v>1</v>
      </c>
      <c r="G1240" s="134">
        <v>1</v>
      </c>
      <c r="H1240" s="171">
        <f t="shared" si="76"/>
        <v>3.3831000000000002</v>
      </c>
      <c r="I1240" s="174">
        <f t="shared" si="77"/>
        <v>3.3831000000000002</v>
      </c>
      <c r="J1240" s="173">
        <f t="shared" si="78"/>
        <v>21053.03</v>
      </c>
      <c r="K1240" s="175">
        <f t="shared" si="79"/>
        <v>21053.03</v>
      </c>
      <c r="L1240" s="134">
        <v>7</v>
      </c>
      <c r="M1240" s="132" t="s">
        <v>4</v>
      </c>
      <c r="N1240" s="132" t="s">
        <v>3</v>
      </c>
      <c r="O1240" s="132" t="s">
        <v>1392</v>
      </c>
    </row>
    <row r="1241" spans="1:15" s="131" customFormat="1" ht="27" x14ac:dyDescent="0.25">
      <c r="A1241" s="132"/>
      <c r="B1241" s="132" t="s">
        <v>31</v>
      </c>
      <c r="C1241" s="133">
        <v>910</v>
      </c>
      <c r="D1241" s="132" t="s">
        <v>1730</v>
      </c>
      <c r="E1241" s="132">
        <v>3.8572000000000002</v>
      </c>
      <c r="F1241" s="134">
        <v>1</v>
      </c>
      <c r="G1241" s="134">
        <v>1</v>
      </c>
      <c r="H1241" s="171">
        <f t="shared" si="76"/>
        <v>3.8572000000000002</v>
      </c>
      <c r="I1241" s="174">
        <f t="shared" si="77"/>
        <v>3.8572000000000002</v>
      </c>
      <c r="J1241" s="173">
        <f t="shared" si="78"/>
        <v>24003.360000000001</v>
      </c>
      <c r="K1241" s="175">
        <f t="shared" si="79"/>
        <v>24003.360000000001</v>
      </c>
      <c r="L1241" s="134">
        <v>7.64</v>
      </c>
      <c r="M1241" s="132" t="s">
        <v>4</v>
      </c>
      <c r="N1241" s="132" t="s">
        <v>3</v>
      </c>
      <c r="O1241" s="132" t="s">
        <v>1392</v>
      </c>
    </row>
    <row r="1242" spans="1:15" s="131" customFormat="1" ht="27" x14ac:dyDescent="0.25">
      <c r="A1242" s="132"/>
      <c r="B1242" s="132" t="s">
        <v>30</v>
      </c>
      <c r="C1242" s="133">
        <v>910</v>
      </c>
      <c r="D1242" s="132" t="s">
        <v>1730</v>
      </c>
      <c r="E1242" s="132">
        <v>4.9809000000000001</v>
      </c>
      <c r="F1242" s="134">
        <v>1</v>
      </c>
      <c r="G1242" s="134">
        <v>1</v>
      </c>
      <c r="H1242" s="171">
        <f t="shared" si="76"/>
        <v>4.9809000000000001</v>
      </c>
      <c r="I1242" s="174">
        <f t="shared" si="77"/>
        <v>4.9809000000000001</v>
      </c>
      <c r="J1242" s="173">
        <f t="shared" si="78"/>
        <v>30996.14</v>
      </c>
      <c r="K1242" s="175">
        <f t="shared" si="79"/>
        <v>30996.14</v>
      </c>
      <c r="L1242" s="134">
        <v>10.82</v>
      </c>
      <c r="M1242" s="132" t="s">
        <v>4</v>
      </c>
      <c r="N1242" s="132" t="s">
        <v>3</v>
      </c>
      <c r="O1242" s="132" t="s">
        <v>1392</v>
      </c>
    </row>
    <row r="1243" spans="1:15" s="131" customFormat="1" ht="27" x14ac:dyDescent="0.25">
      <c r="A1243" s="132"/>
      <c r="B1243" s="132" t="s">
        <v>29</v>
      </c>
      <c r="C1243" s="133">
        <v>910</v>
      </c>
      <c r="D1243" s="132" t="s">
        <v>1730</v>
      </c>
      <c r="E1243" s="132">
        <v>10.0488</v>
      </c>
      <c r="F1243" s="134">
        <v>1</v>
      </c>
      <c r="G1243" s="134">
        <v>1</v>
      </c>
      <c r="H1243" s="171">
        <f t="shared" si="76"/>
        <v>10.0488</v>
      </c>
      <c r="I1243" s="174">
        <f t="shared" si="77"/>
        <v>10.0488</v>
      </c>
      <c r="J1243" s="173">
        <f t="shared" si="78"/>
        <v>62533.68</v>
      </c>
      <c r="K1243" s="175">
        <f t="shared" si="79"/>
        <v>62533.68</v>
      </c>
      <c r="L1243" s="134">
        <v>19.27</v>
      </c>
      <c r="M1243" s="132" t="s">
        <v>4</v>
      </c>
      <c r="N1243" s="132" t="s">
        <v>3</v>
      </c>
      <c r="O1243" s="132" t="s">
        <v>1392</v>
      </c>
    </row>
    <row r="1244" spans="1:15" s="131" customFormat="1" ht="27" x14ac:dyDescent="0.25">
      <c r="A1244" s="132"/>
      <c r="B1244" s="132" t="s">
        <v>28</v>
      </c>
      <c r="C1244" s="133">
        <v>911</v>
      </c>
      <c r="D1244" s="132" t="s">
        <v>1731</v>
      </c>
      <c r="E1244" s="132">
        <v>1.3118000000000001</v>
      </c>
      <c r="F1244" s="134">
        <v>1</v>
      </c>
      <c r="G1244" s="134">
        <v>1</v>
      </c>
      <c r="H1244" s="171">
        <f t="shared" si="76"/>
        <v>1.3118000000000001</v>
      </c>
      <c r="I1244" s="174">
        <f t="shared" si="77"/>
        <v>1.3118000000000001</v>
      </c>
      <c r="J1244" s="173">
        <f t="shared" si="78"/>
        <v>8163.33</v>
      </c>
      <c r="K1244" s="175">
        <f t="shared" si="79"/>
        <v>8163.33</v>
      </c>
      <c r="L1244" s="134">
        <v>6.4</v>
      </c>
      <c r="M1244" s="132" t="s">
        <v>4</v>
      </c>
      <c r="N1244" s="132" t="s">
        <v>3</v>
      </c>
      <c r="O1244" s="132" t="s">
        <v>1392</v>
      </c>
    </row>
    <row r="1245" spans="1:15" s="131" customFormat="1" ht="27" x14ac:dyDescent="0.25">
      <c r="A1245" s="132"/>
      <c r="B1245" s="132" t="s">
        <v>27</v>
      </c>
      <c r="C1245" s="133">
        <v>911</v>
      </c>
      <c r="D1245" s="132" t="s">
        <v>1731</v>
      </c>
      <c r="E1245" s="132">
        <v>2.02</v>
      </c>
      <c r="F1245" s="134">
        <v>1</v>
      </c>
      <c r="G1245" s="134">
        <v>1</v>
      </c>
      <c r="H1245" s="171">
        <f t="shared" si="76"/>
        <v>2.02</v>
      </c>
      <c r="I1245" s="174">
        <f t="shared" si="77"/>
        <v>2.02</v>
      </c>
      <c r="J1245" s="173">
        <f t="shared" si="78"/>
        <v>12570.46</v>
      </c>
      <c r="K1245" s="175">
        <f t="shared" si="79"/>
        <v>12570.46</v>
      </c>
      <c r="L1245" s="134">
        <v>6.08</v>
      </c>
      <c r="M1245" s="132" t="s">
        <v>4</v>
      </c>
      <c r="N1245" s="132" t="s">
        <v>3</v>
      </c>
      <c r="O1245" s="132" t="s">
        <v>1392</v>
      </c>
    </row>
    <row r="1246" spans="1:15" s="131" customFormat="1" ht="27" x14ac:dyDescent="0.25">
      <c r="A1246" s="132"/>
      <c r="B1246" s="132" t="s">
        <v>26</v>
      </c>
      <c r="C1246" s="133">
        <v>911</v>
      </c>
      <c r="D1246" s="132" t="s">
        <v>1731</v>
      </c>
      <c r="E1246" s="132">
        <v>3.0421999999999998</v>
      </c>
      <c r="F1246" s="134">
        <v>1</v>
      </c>
      <c r="G1246" s="134">
        <v>1</v>
      </c>
      <c r="H1246" s="171">
        <f t="shared" si="76"/>
        <v>3.0421999999999998</v>
      </c>
      <c r="I1246" s="174">
        <f t="shared" si="77"/>
        <v>3.0421999999999998</v>
      </c>
      <c r="J1246" s="173">
        <f t="shared" si="78"/>
        <v>18931.61</v>
      </c>
      <c r="K1246" s="175">
        <f t="shared" si="79"/>
        <v>18931.61</v>
      </c>
      <c r="L1246" s="134">
        <v>8.5</v>
      </c>
      <c r="M1246" s="132" t="s">
        <v>4</v>
      </c>
      <c r="N1246" s="132" t="s">
        <v>3</v>
      </c>
      <c r="O1246" s="132" t="s">
        <v>1392</v>
      </c>
    </row>
    <row r="1247" spans="1:15" s="131" customFormat="1" ht="27" x14ac:dyDescent="0.25">
      <c r="A1247" s="132"/>
      <c r="B1247" s="132" t="s">
        <v>25</v>
      </c>
      <c r="C1247" s="133">
        <v>911</v>
      </c>
      <c r="D1247" s="132" t="s">
        <v>1731</v>
      </c>
      <c r="E1247" s="132">
        <v>7.9371</v>
      </c>
      <c r="F1247" s="134">
        <v>1</v>
      </c>
      <c r="G1247" s="134">
        <v>1</v>
      </c>
      <c r="H1247" s="171">
        <f t="shared" si="76"/>
        <v>7.9371</v>
      </c>
      <c r="I1247" s="174">
        <f t="shared" si="77"/>
        <v>7.9371</v>
      </c>
      <c r="J1247" s="173">
        <f t="shared" si="78"/>
        <v>49392.57</v>
      </c>
      <c r="K1247" s="175">
        <f t="shared" si="79"/>
        <v>49392.57</v>
      </c>
      <c r="L1247" s="134">
        <v>17.920000000000002</v>
      </c>
      <c r="M1247" s="132" t="s">
        <v>4</v>
      </c>
      <c r="N1247" s="132" t="s">
        <v>3</v>
      </c>
      <c r="O1247" s="132" t="s">
        <v>1392</v>
      </c>
    </row>
    <row r="1248" spans="1:15" s="131" customFormat="1" ht="27" x14ac:dyDescent="0.25">
      <c r="A1248" s="132"/>
      <c r="B1248" s="132" t="s">
        <v>24</v>
      </c>
      <c r="C1248" s="133">
        <v>912</v>
      </c>
      <c r="D1248" s="132" t="s">
        <v>1732</v>
      </c>
      <c r="E1248" s="132">
        <v>2.2795999999999998</v>
      </c>
      <c r="F1248" s="134">
        <v>1</v>
      </c>
      <c r="G1248" s="134">
        <v>1</v>
      </c>
      <c r="H1248" s="171">
        <f t="shared" si="76"/>
        <v>2.2795999999999998</v>
      </c>
      <c r="I1248" s="174">
        <f t="shared" si="77"/>
        <v>2.2795999999999998</v>
      </c>
      <c r="J1248" s="173">
        <f t="shared" si="78"/>
        <v>14185.95</v>
      </c>
      <c r="K1248" s="175">
        <f t="shared" si="79"/>
        <v>14185.95</v>
      </c>
      <c r="L1248" s="134">
        <v>5.84</v>
      </c>
      <c r="M1248" s="132" t="s">
        <v>4</v>
      </c>
      <c r="N1248" s="132" t="s">
        <v>3</v>
      </c>
      <c r="O1248" s="132" t="s">
        <v>1392</v>
      </c>
    </row>
    <row r="1249" spans="1:15" s="131" customFormat="1" ht="27" x14ac:dyDescent="0.25">
      <c r="A1249" s="132"/>
      <c r="B1249" s="132" t="s">
        <v>23</v>
      </c>
      <c r="C1249" s="133">
        <v>912</v>
      </c>
      <c r="D1249" s="132" t="s">
        <v>1732</v>
      </c>
      <c r="E1249" s="132">
        <v>2.3347000000000002</v>
      </c>
      <c r="F1249" s="134">
        <v>1</v>
      </c>
      <c r="G1249" s="134">
        <v>1</v>
      </c>
      <c r="H1249" s="171">
        <f t="shared" si="76"/>
        <v>2.3347000000000002</v>
      </c>
      <c r="I1249" s="174">
        <f t="shared" si="77"/>
        <v>2.3347000000000002</v>
      </c>
      <c r="J1249" s="173">
        <f t="shared" si="78"/>
        <v>14528.84</v>
      </c>
      <c r="K1249" s="175">
        <f t="shared" si="79"/>
        <v>14528.84</v>
      </c>
      <c r="L1249" s="134">
        <v>6.2</v>
      </c>
      <c r="M1249" s="132" t="s">
        <v>4</v>
      </c>
      <c r="N1249" s="132" t="s">
        <v>3</v>
      </c>
      <c r="O1249" s="132" t="s">
        <v>1392</v>
      </c>
    </row>
    <row r="1250" spans="1:15" s="131" customFormat="1" ht="27" x14ac:dyDescent="0.25">
      <c r="A1250" s="132"/>
      <c r="B1250" s="132" t="s">
        <v>22</v>
      </c>
      <c r="C1250" s="133">
        <v>912</v>
      </c>
      <c r="D1250" s="132" t="s">
        <v>1732</v>
      </c>
      <c r="E1250" s="132">
        <v>3.8260999999999998</v>
      </c>
      <c r="F1250" s="134">
        <v>1</v>
      </c>
      <c r="G1250" s="134">
        <v>1</v>
      </c>
      <c r="H1250" s="171">
        <f t="shared" si="76"/>
        <v>3.8260999999999998</v>
      </c>
      <c r="I1250" s="174">
        <f t="shared" si="77"/>
        <v>3.8260999999999998</v>
      </c>
      <c r="J1250" s="173">
        <f t="shared" si="78"/>
        <v>23809.82</v>
      </c>
      <c r="K1250" s="175">
        <f t="shared" si="79"/>
        <v>23809.82</v>
      </c>
      <c r="L1250" s="134">
        <v>10.119999999999999</v>
      </c>
      <c r="M1250" s="132" t="s">
        <v>4</v>
      </c>
      <c r="N1250" s="132" t="s">
        <v>3</v>
      </c>
      <c r="O1250" s="132" t="s">
        <v>1392</v>
      </c>
    </row>
    <row r="1251" spans="1:15" s="131" customFormat="1" ht="27" x14ac:dyDescent="0.25">
      <c r="A1251" s="132"/>
      <c r="B1251" s="132" t="s">
        <v>21</v>
      </c>
      <c r="C1251" s="133">
        <v>912</v>
      </c>
      <c r="D1251" s="132" t="s">
        <v>1732</v>
      </c>
      <c r="E1251" s="132">
        <v>7.6401000000000003</v>
      </c>
      <c r="F1251" s="134">
        <v>1</v>
      </c>
      <c r="G1251" s="134">
        <v>1</v>
      </c>
      <c r="H1251" s="171">
        <f t="shared" si="76"/>
        <v>7.6401000000000003</v>
      </c>
      <c r="I1251" s="174">
        <f t="shared" si="77"/>
        <v>7.6401000000000003</v>
      </c>
      <c r="J1251" s="173">
        <f t="shared" si="78"/>
        <v>47544.34</v>
      </c>
      <c r="K1251" s="175">
        <f t="shared" si="79"/>
        <v>47544.34</v>
      </c>
      <c r="L1251" s="134">
        <v>18.809999999999999</v>
      </c>
      <c r="M1251" s="132" t="s">
        <v>4</v>
      </c>
      <c r="N1251" s="132" t="s">
        <v>3</v>
      </c>
      <c r="O1251" s="132" t="s">
        <v>1392</v>
      </c>
    </row>
    <row r="1252" spans="1:15" s="131" customFormat="1" ht="27" x14ac:dyDescent="0.25">
      <c r="A1252" s="132"/>
      <c r="B1252" s="132" t="s">
        <v>20</v>
      </c>
      <c r="C1252" s="133">
        <v>930</v>
      </c>
      <c r="D1252" s="132" t="s">
        <v>1733</v>
      </c>
      <c r="E1252" s="132">
        <v>0.80249999999999999</v>
      </c>
      <c r="F1252" s="134">
        <v>1</v>
      </c>
      <c r="G1252" s="134">
        <v>1</v>
      </c>
      <c r="H1252" s="171">
        <f t="shared" si="76"/>
        <v>0.80249999999999999</v>
      </c>
      <c r="I1252" s="174">
        <f t="shared" si="77"/>
        <v>0.80249999999999999</v>
      </c>
      <c r="J1252" s="173">
        <f t="shared" si="78"/>
        <v>4993.96</v>
      </c>
      <c r="K1252" s="175">
        <f t="shared" si="79"/>
        <v>4993.96</v>
      </c>
      <c r="L1252" s="134">
        <v>3.45</v>
      </c>
      <c r="M1252" s="132" t="s">
        <v>4</v>
      </c>
      <c r="N1252" s="132" t="s">
        <v>3</v>
      </c>
      <c r="O1252" s="132" t="s">
        <v>1392</v>
      </c>
    </row>
    <row r="1253" spans="1:15" s="131" customFormat="1" ht="27" x14ac:dyDescent="0.25">
      <c r="A1253" s="132"/>
      <c r="B1253" s="132" t="s">
        <v>19</v>
      </c>
      <c r="C1253" s="133">
        <v>930</v>
      </c>
      <c r="D1253" s="132" t="s">
        <v>1733</v>
      </c>
      <c r="E1253" s="132">
        <v>1.0492999999999999</v>
      </c>
      <c r="F1253" s="134">
        <v>1</v>
      </c>
      <c r="G1253" s="134">
        <v>1</v>
      </c>
      <c r="H1253" s="171">
        <f t="shared" si="76"/>
        <v>1.0492999999999999</v>
      </c>
      <c r="I1253" s="174">
        <f t="shared" si="77"/>
        <v>1.0492999999999999</v>
      </c>
      <c r="J1253" s="173">
        <f t="shared" si="78"/>
        <v>6529.79</v>
      </c>
      <c r="K1253" s="175">
        <f t="shared" si="79"/>
        <v>6529.79</v>
      </c>
      <c r="L1253" s="134">
        <v>4.03</v>
      </c>
      <c r="M1253" s="132" t="s">
        <v>4</v>
      </c>
      <c r="N1253" s="132" t="s">
        <v>3</v>
      </c>
      <c r="O1253" s="132" t="s">
        <v>1392</v>
      </c>
    </row>
    <row r="1254" spans="1:15" s="131" customFormat="1" ht="27" x14ac:dyDescent="0.25">
      <c r="A1254" s="132"/>
      <c r="B1254" s="132" t="s">
        <v>18</v>
      </c>
      <c r="C1254" s="133">
        <v>930</v>
      </c>
      <c r="D1254" s="132" t="s">
        <v>1733</v>
      </c>
      <c r="E1254" s="132">
        <v>1.7118</v>
      </c>
      <c r="F1254" s="134">
        <v>1</v>
      </c>
      <c r="G1254" s="134">
        <v>1</v>
      </c>
      <c r="H1254" s="171">
        <f t="shared" si="76"/>
        <v>1.7118</v>
      </c>
      <c r="I1254" s="174">
        <f t="shared" si="77"/>
        <v>1.7118</v>
      </c>
      <c r="J1254" s="173">
        <f t="shared" si="78"/>
        <v>10652.53</v>
      </c>
      <c r="K1254" s="175">
        <f t="shared" si="79"/>
        <v>10652.53</v>
      </c>
      <c r="L1254" s="134">
        <v>6.17</v>
      </c>
      <c r="M1254" s="132" t="s">
        <v>4</v>
      </c>
      <c r="N1254" s="132" t="s">
        <v>3</v>
      </c>
      <c r="O1254" s="132" t="s">
        <v>1392</v>
      </c>
    </row>
    <row r="1255" spans="1:15" s="131" customFormat="1" ht="27" x14ac:dyDescent="0.25">
      <c r="A1255" s="132"/>
      <c r="B1255" s="132" t="s">
        <v>17</v>
      </c>
      <c r="C1255" s="133">
        <v>930</v>
      </c>
      <c r="D1255" s="132" t="s">
        <v>1733</v>
      </c>
      <c r="E1255" s="132">
        <v>4.3722000000000003</v>
      </c>
      <c r="F1255" s="134">
        <v>1</v>
      </c>
      <c r="G1255" s="134">
        <v>1</v>
      </c>
      <c r="H1255" s="171">
        <f t="shared" si="76"/>
        <v>4.3722000000000003</v>
      </c>
      <c r="I1255" s="174">
        <f t="shared" si="77"/>
        <v>4.3722000000000003</v>
      </c>
      <c r="J1255" s="173">
        <f t="shared" si="78"/>
        <v>27208.2</v>
      </c>
      <c r="K1255" s="175">
        <f t="shared" si="79"/>
        <v>27208.2</v>
      </c>
      <c r="L1255" s="134">
        <v>11.96</v>
      </c>
      <c r="M1255" s="132" t="s">
        <v>4</v>
      </c>
      <c r="N1255" s="132" t="s">
        <v>3</v>
      </c>
      <c r="O1255" s="132" t="s">
        <v>1392</v>
      </c>
    </row>
    <row r="1256" spans="1:15" s="131" customFormat="1" ht="27" x14ac:dyDescent="0.25">
      <c r="A1256" s="132"/>
      <c r="B1256" s="132" t="s">
        <v>16</v>
      </c>
      <c r="C1256" s="133">
        <v>950</v>
      </c>
      <c r="D1256" s="132" t="s">
        <v>1734</v>
      </c>
      <c r="E1256" s="132">
        <v>1.4077999999999999</v>
      </c>
      <c r="F1256" s="134">
        <v>1</v>
      </c>
      <c r="G1256" s="134">
        <v>1</v>
      </c>
      <c r="H1256" s="171">
        <f t="shared" si="76"/>
        <v>1.4077999999999999</v>
      </c>
      <c r="I1256" s="174">
        <f t="shared" si="77"/>
        <v>1.4077999999999999</v>
      </c>
      <c r="J1256" s="173">
        <f t="shared" si="78"/>
        <v>8760.74</v>
      </c>
      <c r="K1256" s="175">
        <f t="shared" si="79"/>
        <v>8760.74</v>
      </c>
      <c r="L1256" s="134">
        <v>3.23</v>
      </c>
      <c r="M1256" s="132" t="s">
        <v>4</v>
      </c>
      <c r="N1256" s="132" t="s">
        <v>3</v>
      </c>
      <c r="O1256" s="132" t="s">
        <v>1392</v>
      </c>
    </row>
    <row r="1257" spans="1:15" s="131" customFormat="1" ht="27" x14ac:dyDescent="0.25">
      <c r="A1257" s="132"/>
      <c r="B1257" s="132" t="s">
        <v>15</v>
      </c>
      <c r="C1257" s="133">
        <v>950</v>
      </c>
      <c r="D1257" s="132" t="s">
        <v>1734</v>
      </c>
      <c r="E1257" s="132">
        <v>2.1309</v>
      </c>
      <c r="F1257" s="134">
        <v>1</v>
      </c>
      <c r="G1257" s="134">
        <v>1</v>
      </c>
      <c r="H1257" s="171">
        <f t="shared" si="76"/>
        <v>2.1309</v>
      </c>
      <c r="I1257" s="174">
        <f t="shared" si="77"/>
        <v>2.1309</v>
      </c>
      <c r="J1257" s="173">
        <f t="shared" si="78"/>
        <v>13260.59</v>
      </c>
      <c r="K1257" s="175">
        <f t="shared" si="79"/>
        <v>13260.59</v>
      </c>
      <c r="L1257" s="134">
        <v>6.55</v>
      </c>
      <c r="M1257" s="132" t="s">
        <v>4</v>
      </c>
      <c r="N1257" s="132" t="s">
        <v>3</v>
      </c>
      <c r="O1257" s="132" t="s">
        <v>1392</v>
      </c>
    </row>
    <row r="1258" spans="1:15" s="131" customFormat="1" ht="27" x14ac:dyDescent="0.25">
      <c r="A1258" s="132"/>
      <c r="B1258" s="132" t="s">
        <v>14</v>
      </c>
      <c r="C1258" s="133">
        <v>950</v>
      </c>
      <c r="D1258" s="132" t="s">
        <v>1734</v>
      </c>
      <c r="E1258" s="132">
        <v>3.4336000000000002</v>
      </c>
      <c r="F1258" s="134">
        <v>1</v>
      </c>
      <c r="G1258" s="134">
        <v>1</v>
      </c>
      <c r="H1258" s="171">
        <f t="shared" si="76"/>
        <v>3.4336000000000002</v>
      </c>
      <c r="I1258" s="174">
        <f t="shared" si="77"/>
        <v>3.4336000000000002</v>
      </c>
      <c r="J1258" s="173">
        <f t="shared" si="78"/>
        <v>21367.29</v>
      </c>
      <c r="K1258" s="175">
        <f t="shared" si="79"/>
        <v>21367.29</v>
      </c>
      <c r="L1258" s="134">
        <v>11.86</v>
      </c>
      <c r="M1258" s="132" t="s">
        <v>4</v>
      </c>
      <c r="N1258" s="132" t="s">
        <v>3</v>
      </c>
      <c r="O1258" s="132" t="s">
        <v>1392</v>
      </c>
    </row>
    <row r="1259" spans="1:15" s="131" customFormat="1" ht="27" x14ac:dyDescent="0.25">
      <c r="A1259" s="132"/>
      <c r="B1259" s="132" t="s">
        <v>13</v>
      </c>
      <c r="C1259" s="133">
        <v>950</v>
      </c>
      <c r="D1259" s="132" t="s">
        <v>1734</v>
      </c>
      <c r="E1259" s="132">
        <v>6.8537999999999997</v>
      </c>
      <c r="F1259" s="134">
        <v>1</v>
      </c>
      <c r="G1259" s="134">
        <v>1</v>
      </c>
      <c r="H1259" s="171">
        <f t="shared" si="76"/>
        <v>6.8537999999999997</v>
      </c>
      <c r="I1259" s="174">
        <f t="shared" si="77"/>
        <v>6.8537999999999997</v>
      </c>
      <c r="J1259" s="173">
        <f t="shared" si="78"/>
        <v>42651.199999999997</v>
      </c>
      <c r="K1259" s="175">
        <f t="shared" si="79"/>
        <v>42651.199999999997</v>
      </c>
      <c r="L1259" s="134">
        <v>22.27</v>
      </c>
      <c r="M1259" s="132" t="s">
        <v>4</v>
      </c>
      <c r="N1259" s="132" t="s">
        <v>3</v>
      </c>
      <c r="O1259" s="132" t="s">
        <v>1392</v>
      </c>
    </row>
    <row r="1260" spans="1:15" s="131" customFormat="1" ht="27" x14ac:dyDescent="0.25">
      <c r="A1260" s="132"/>
      <c r="B1260" s="132" t="s">
        <v>12</v>
      </c>
      <c r="C1260" s="133">
        <v>951</v>
      </c>
      <c r="D1260" s="132" t="s">
        <v>1735</v>
      </c>
      <c r="E1260" s="132">
        <v>0.98409999999999997</v>
      </c>
      <c r="F1260" s="134">
        <v>1</v>
      </c>
      <c r="G1260" s="134">
        <v>1</v>
      </c>
      <c r="H1260" s="171">
        <f t="shared" si="76"/>
        <v>0.98409999999999997</v>
      </c>
      <c r="I1260" s="174">
        <f t="shared" si="77"/>
        <v>0.98409999999999997</v>
      </c>
      <c r="J1260" s="173">
        <f t="shared" si="78"/>
        <v>6124.05</v>
      </c>
      <c r="K1260" s="175">
        <f t="shared" si="79"/>
        <v>6124.05</v>
      </c>
      <c r="L1260" s="134">
        <v>2.86</v>
      </c>
      <c r="M1260" s="132" t="s">
        <v>4</v>
      </c>
      <c r="N1260" s="132" t="s">
        <v>3</v>
      </c>
      <c r="O1260" s="132" t="s">
        <v>1392</v>
      </c>
    </row>
    <row r="1261" spans="1:15" s="131" customFormat="1" ht="27" x14ac:dyDescent="0.25">
      <c r="A1261" s="132"/>
      <c r="B1261" s="132" t="s">
        <v>11</v>
      </c>
      <c r="C1261" s="133">
        <v>951</v>
      </c>
      <c r="D1261" s="132" t="s">
        <v>1735</v>
      </c>
      <c r="E1261" s="132">
        <v>1.4632000000000001</v>
      </c>
      <c r="F1261" s="134">
        <v>1</v>
      </c>
      <c r="G1261" s="134">
        <v>1</v>
      </c>
      <c r="H1261" s="171">
        <f t="shared" si="76"/>
        <v>1.4632000000000001</v>
      </c>
      <c r="I1261" s="174">
        <f t="shared" si="77"/>
        <v>1.4632000000000001</v>
      </c>
      <c r="J1261" s="173">
        <f t="shared" si="78"/>
        <v>9105.49</v>
      </c>
      <c r="K1261" s="175">
        <f t="shared" si="79"/>
        <v>9105.49</v>
      </c>
      <c r="L1261" s="134">
        <v>5.05</v>
      </c>
      <c r="M1261" s="132" t="s">
        <v>4</v>
      </c>
      <c r="N1261" s="132" t="s">
        <v>3</v>
      </c>
      <c r="O1261" s="132" t="s">
        <v>1392</v>
      </c>
    </row>
    <row r="1262" spans="1:15" s="131" customFormat="1" ht="27" x14ac:dyDescent="0.25">
      <c r="A1262" s="132"/>
      <c r="B1262" s="132" t="s">
        <v>10</v>
      </c>
      <c r="C1262" s="133">
        <v>951</v>
      </c>
      <c r="D1262" s="132" t="s">
        <v>1735</v>
      </c>
      <c r="E1262" s="132">
        <v>2.4342999999999999</v>
      </c>
      <c r="F1262" s="134">
        <v>1</v>
      </c>
      <c r="G1262" s="134">
        <v>1</v>
      </c>
      <c r="H1262" s="171">
        <f t="shared" si="76"/>
        <v>2.4342999999999999</v>
      </c>
      <c r="I1262" s="174">
        <f t="shared" si="77"/>
        <v>2.4342999999999999</v>
      </c>
      <c r="J1262" s="173">
        <f t="shared" si="78"/>
        <v>15148.65</v>
      </c>
      <c r="K1262" s="175">
        <f t="shared" si="79"/>
        <v>15148.65</v>
      </c>
      <c r="L1262" s="134">
        <v>9.77</v>
      </c>
      <c r="M1262" s="132" t="s">
        <v>4</v>
      </c>
      <c r="N1262" s="132" t="s">
        <v>3</v>
      </c>
      <c r="O1262" s="132" t="s">
        <v>1392</v>
      </c>
    </row>
    <row r="1263" spans="1:15" s="131" customFormat="1" ht="27" x14ac:dyDescent="0.25">
      <c r="A1263" s="132"/>
      <c r="B1263" s="132" t="s">
        <v>9</v>
      </c>
      <c r="C1263" s="133">
        <v>951</v>
      </c>
      <c r="D1263" s="132" t="s">
        <v>1735</v>
      </c>
      <c r="E1263" s="132">
        <v>5.0073999999999996</v>
      </c>
      <c r="F1263" s="134">
        <v>1</v>
      </c>
      <c r="G1263" s="134">
        <v>1</v>
      </c>
      <c r="H1263" s="171">
        <f t="shared" si="76"/>
        <v>5.0073999999999996</v>
      </c>
      <c r="I1263" s="174">
        <f t="shared" si="77"/>
        <v>5.0073999999999996</v>
      </c>
      <c r="J1263" s="173">
        <f t="shared" si="78"/>
        <v>31161.05</v>
      </c>
      <c r="K1263" s="175">
        <f t="shared" si="79"/>
        <v>31161.05</v>
      </c>
      <c r="L1263" s="134">
        <v>17.21</v>
      </c>
      <c r="M1263" s="132" t="s">
        <v>4</v>
      </c>
      <c r="N1263" s="132" t="s">
        <v>3</v>
      </c>
      <c r="O1263" s="132" t="s">
        <v>1392</v>
      </c>
    </row>
    <row r="1264" spans="1:15" s="131" customFormat="1" ht="27" x14ac:dyDescent="0.25">
      <c r="A1264" s="132"/>
      <c r="B1264" s="132" t="s">
        <v>8</v>
      </c>
      <c r="C1264" s="133">
        <v>952</v>
      </c>
      <c r="D1264" s="132" t="s">
        <v>1736</v>
      </c>
      <c r="E1264" s="132">
        <v>0.753</v>
      </c>
      <c r="F1264" s="134">
        <v>1</v>
      </c>
      <c r="G1264" s="134">
        <v>1</v>
      </c>
      <c r="H1264" s="171">
        <f t="shared" si="76"/>
        <v>0.753</v>
      </c>
      <c r="I1264" s="174">
        <f t="shared" si="77"/>
        <v>0.753</v>
      </c>
      <c r="J1264" s="173">
        <f t="shared" si="78"/>
        <v>4685.92</v>
      </c>
      <c r="K1264" s="175">
        <f t="shared" si="79"/>
        <v>4685.92</v>
      </c>
      <c r="L1264" s="134">
        <v>2.59</v>
      </c>
      <c r="M1264" s="132" t="s">
        <v>4</v>
      </c>
      <c r="N1264" s="132" t="s">
        <v>3</v>
      </c>
      <c r="O1264" s="132" t="s">
        <v>1392</v>
      </c>
    </row>
    <row r="1265" spans="1:15" s="131" customFormat="1" ht="27" x14ac:dyDescent="0.25">
      <c r="A1265" s="132"/>
      <c r="B1265" s="132" t="s">
        <v>7</v>
      </c>
      <c r="C1265" s="133">
        <v>952</v>
      </c>
      <c r="D1265" s="132" t="s">
        <v>1736</v>
      </c>
      <c r="E1265" s="132">
        <v>1.1376999999999999</v>
      </c>
      <c r="F1265" s="134">
        <v>1</v>
      </c>
      <c r="G1265" s="134">
        <v>1</v>
      </c>
      <c r="H1265" s="171">
        <f t="shared" si="76"/>
        <v>1.1376999999999999</v>
      </c>
      <c r="I1265" s="174">
        <f t="shared" si="77"/>
        <v>1.1376999999999999</v>
      </c>
      <c r="J1265" s="173">
        <f t="shared" si="78"/>
        <v>7079.91</v>
      </c>
      <c r="K1265" s="175">
        <f t="shared" si="79"/>
        <v>7079.91</v>
      </c>
      <c r="L1265" s="134">
        <v>4.8099999999999996</v>
      </c>
      <c r="M1265" s="132" t="s">
        <v>4</v>
      </c>
      <c r="N1265" s="132" t="s">
        <v>3</v>
      </c>
      <c r="O1265" s="132" t="s">
        <v>1392</v>
      </c>
    </row>
    <row r="1266" spans="1:15" s="131" customFormat="1" ht="27" x14ac:dyDescent="0.25">
      <c r="A1266" s="132"/>
      <c r="B1266" s="132" t="s">
        <v>6</v>
      </c>
      <c r="C1266" s="133">
        <v>952</v>
      </c>
      <c r="D1266" s="132" t="s">
        <v>1736</v>
      </c>
      <c r="E1266" s="132">
        <v>2.0565000000000002</v>
      </c>
      <c r="F1266" s="134">
        <v>1</v>
      </c>
      <c r="G1266" s="134">
        <v>1</v>
      </c>
      <c r="H1266" s="171">
        <f t="shared" si="76"/>
        <v>2.0565000000000002</v>
      </c>
      <c r="I1266" s="174">
        <f t="shared" si="77"/>
        <v>2.0565000000000002</v>
      </c>
      <c r="J1266" s="173">
        <f t="shared" si="78"/>
        <v>12797.6</v>
      </c>
      <c r="K1266" s="175">
        <f t="shared" si="79"/>
        <v>12797.6</v>
      </c>
      <c r="L1266" s="134">
        <v>9.5299999999999994</v>
      </c>
      <c r="M1266" s="132" t="s">
        <v>4</v>
      </c>
      <c r="N1266" s="132" t="s">
        <v>3</v>
      </c>
      <c r="O1266" s="132" t="s">
        <v>1392</v>
      </c>
    </row>
    <row r="1267" spans="1:15" s="131" customFormat="1" ht="27" x14ac:dyDescent="0.25">
      <c r="A1267" s="132"/>
      <c r="B1267" s="132" t="s">
        <v>5</v>
      </c>
      <c r="C1267" s="133">
        <v>952</v>
      </c>
      <c r="D1267" s="132" t="s">
        <v>1736</v>
      </c>
      <c r="E1267" s="132">
        <v>4.4282000000000004</v>
      </c>
      <c r="F1267" s="134">
        <v>1</v>
      </c>
      <c r="G1267" s="134">
        <v>1</v>
      </c>
      <c r="H1267" s="171">
        <f t="shared" si="76"/>
        <v>4.4282000000000004</v>
      </c>
      <c r="I1267" s="174">
        <f t="shared" si="77"/>
        <v>4.4282000000000004</v>
      </c>
      <c r="J1267" s="173">
        <f t="shared" si="78"/>
        <v>27556.69</v>
      </c>
      <c r="K1267" s="175">
        <f t="shared" si="79"/>
        <v>27556.69</v>
      </c>
      <c r="L1267" s="134">
        <v>17.27</v>
      </c>
      <c r="M1267" s="132" t="s">
        <v>4</v>
      </c>
      <c r="N1267" s="132" t="s">
        <v>3</v>
      </c>
      <c r="O1267" s="132" t="s">
        <v>1392</v>
      </c>
    </row>
    <row r="1268" spans="1:15" s="131" customFormat="1" ht="27" x14ac:dyDescent="0.25">
      <c r="A1268" s="132"/>
      <c r="B1268" s="132" t="s">
        <v>2</v>
      </c>
      <c r="C1268" s="133">
        <v>955</v>
      </c>
      <c r="D1268" s="132" t="s">
        <v>1737</v>
      </c>
      <c r="E1268" s="132">
        <v>-1</v>
      </c>
      <c r="F1268" s="132"/>
      <c r="G1268" s="132"/>
      <c r="H1268" s="171">
        <f t="shared" si="76"/>
        <v>0</v>
      </c>
      <c r="I1268" s="174">
        <f t="shared" si="77"/>
        <v>0</v>
      </c>
      <c r="J1268" s="173">
        <f t="shared" si="78"/>
        <v>0</v>
      </c>
      <c r="K1268" s="175">
        <f t="shared" si="79"/>
        <v>0</v>
      </c>
      <c r="L1268" s="134">
        <v>0</v>
      </c>
      <c r="M1268" s="132" t="s">
        <v>0</v>
      </c>
      <c r="N1268" s="132" t="s">
        <v>0</v>
      </c>
      <c r="O1268" s="132" t="s">
        <v>1392</v>
      </c>
    </row>
    <row r="1269" spans="1:15" s="131" customFormat="1" x14ac:dyDescent="0.25">
      <c r="A1269" s="132"/>
      <c r="B1269" s="132" t="s">
        <v>1</v>
      </c>
      <c r="C1269" s="133">
        <v>956</v>
      </c>
      <c r="D1269" s="132" t="s">
        <v>1738</v>
      </c>
      <c r="E1269" s="132">
        <v>-1</v>
      </c>
      <c r="F1269" s="132"/>
      <c r="G1269" s="132"/>
      <c r="H1269" s="171">
        <f t="shared" si="76"/>
        <v>0</v>
      </c>
      <c r="I1269" s="174">
        <f t="shared" si="77"/>
        <v>0</v>
      </c>
      <c r="J1269" s="173">
        <f t="shared" si="78"/>
        <v>0</v>
      </c>
      <c r="K1269" s="175">
        <f t="shared" si="79"/>
        <v>0</v>
      </c>
      <c r="L1269" s="134">
        <v>0</v>
      </c>
      <c r="M1269" s="132" t="s">
        <v>0</v>
      </c>
      <c r="N1269" s="132" t="s">
        <v>0</v>
      </c>
      <c r="O1269" s="132" t="s">
        <v>1392</v>
      </c>
    </row>
  </sheetData>
  <mergeCells count="3">
    <mergeCell ref="A6:N6"/>
    <mergeCell ref="A7:N7"/>
    <mergeCell ref="A9:N9"/>
  </mergeCells>
  <pageMargins left="0.25" right="0.25" top="0.5" bottom="0.5" header="0.3" footer="0.3"/>
  <pageSetup scale="61"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vt:lpstr>
      <vt:lpstr>Calculator</vt:lpstr>
      <vt:lpstr>DRG table</vt:lpstr>
      <vt:lpstr>Cover!DRG_base</vt:lpstr>
      <vt:lpstr>Cover!Print_Area</vt:lpstr>
      <vt:lpstr>'DRG table'!Print_Titles</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11002271</dc:creator>
  <cp:lastModifiedBy>Administrator</cp:lastModifiedBy>
  <cp:lastPrinted>2012-07-24T23:46:00Z</cp:lastPrinted>
  <dcterms:created xsi:type="dcterms:W3CDTF">2012-05-14T20:06:15Z</dcterms:created>
  <dcterms:modified xsi:type="dcterms:W3CDTF">2013-02-21T21:46:23Z</dcterms:modified>
</cp:coreProperties>
</file>